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80" yWindow="1080" windowWidth="13020" windowHeight="8040"/>
  </bookViews>
  <sheets>
    <sheet name="Форма К-1" sheetId="9"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К-1'!$A$12:$Q$250</definedName>
    <definedName name="_xlnm.Print_Titles" localSheetId="0">'Форма К-1'!$10:$13</definedName>
  </definedNames>
  <calcPr calcId="124519"/>
</workbook>
</file>

<file path=xl/calcChain.xml><?xml version="1.0" encoding="utf-8"?>
<calcChain xmlns="http://schemas.openxmlformats.org/spreadsheetml/2006/main">
  <c r="D231" i="9"/>
  <c r="F117" l="1"/>
  <c r="E117"/>
  <c r="D117"/>
  <c r="F231" l="1"/>
  <c r="E231"/>
  <c r="F197"/>
  <c r="E197"/>
  <c r="F190"/>
  <c r="F152"/>
  <c r="E152"/>
  <c r="F145"/>
  <c r="E145"/>
  <c r="F129"/>
  <c r="E129"/>
  <c r="F119"/>
  <c r="F107"/>
  <c r="F95"/>
  <c r="E95"/>
  <c r="F44"/>
  <c r="E44"/>
  <c r="F32"/>
  <c r="E32"/>
  <c r="F24"/>
  <c r="E24"/>
  <c r="F20"/>
  <c r="E20"/>
  <c r="F14"/>
  <c r="E14"/>
  <c r="E107" l="1"/>
  <c r="H112" l="1"/>
  <c r="D112"/>
  <c r="E112"/>
  <c r="E110"/>
  <c r="F110"/>
  <c r="H110"/>
  <c r="D110"/>
  <c r="E42"/>
  <c r="F42"/>
  <c r="H42"/>
  <c r="D42"/>
  <c r="E38"/>
  <c r="F38"/>
  <c r="H38"/>
  <c r="D38"/>
  <c r="F29"/>
  <c r="H29"/>
  <c r="G175" l="1"/>
  <c r="F112" l="1"/>
  <c r="G241" l="1"/>
  <c r="G245"/>
  <c r="G239"/>
  <c r="G236"/>
  <c r="G232"/>
  <c r="H231"/>
  <c r="H229"/>
  <c r="F229"/>
  <c r="E229"/>
  <c r="D229"/>
  <c r="G228"/>
  <c r="H227"/>
  <c r="F227"/>
  <c r="E227"/>
  <c r="D227"/>
  <c r="G226"/>
  <c r="G221"/>
  <c r="G220"/>
  <c r="G219"/>
  <c r="G218"/>
  <c r="G217"/>
  <c r="G212"/>
  <c r="G211"/>
  <c r="G210"/>
  <c r="G202"/>
  <c r="G201"/>
  <c r="G200"/>
  <c r="G198"/>
  <c r="H197"/>
  <c r="D197"/>
  <c r="H190"/>
  <c r="E190"/>
  <c r="D190"/>
  <c r="G187"/>
  <c r="G186"/>
  <c r="G181"/>
  <c r="G170"/>
  <c r="G167"/>
  <c r="G166"/>
  <c r="G163"/>
  <c r="G162"/>
  <c r="G160"/>
  <c r="G158"/>
  <c r="G157"/>
  <c r="G156"/>
  <c r="G155"/>
  <c r="G154"/>
  <c r="G153"/>
  <c r="H152"/>
  <c r="D152"/>
  <c r="G149"/>
  <c r="G147"/>
  <c r="H145"/>
  <c r="D145"/>
  <c r="G144"/>
  <c r="G139"/>
  <c r="G138"/>
  <c r="H129"/>
  <c r="D129"/>
  <c r="H119"/>
  <c r="E119"/>
  <c r="D119"/>
  <c r="H115"/>
  <c r="F115"/>
  <c r="E115"/>
  <c r="D115"/>
  <c r="H105"/>
  <c r="F105"/>
  <c r="E105"/>
  <c r="D105"/>
  <c r="H102"/>
  <c r="F102"/>
  <c r="E102"/>
  <c r="D102"/>
  <c r="H95"/>
  <c r="D95"/>
  <c r="G89"/>
  <c r="G86"/>
  <c r="G82"/>
  <c r="G79"/>
  <c r="G75"/>
  <c r="G72"/>
  <c r="G69"/>
  <c r="G66"/>
  <c r="G61"/>
  <c r="G57"/>
  <c r="G53"/>
  <c r="G49"/>
  <c r="G45"/>
  <c r="H44"/>
  <c r="D44"/>
  <c r="H40"/>
  <c r="F40"/>
  <c r="E40"/>
  <c r="D40"/>
  <c r="H32"/>
  <c r="D32"/>
  <c r="E29"/>
  <c r="D29"/>
  <c r="G28"/>
  <c r="G27"/>
  <c r="G26"/>
  <c r="G25"/>
  <c r="H24"/>
  <c r="D24"/>
  <c r="H20"/>
  <c r="D20"/>
  <c r="G19"/>
  <c r="G17"/>
  <c r="G16"/>
  <c r="G15"/>
  <c r="H14"/>
  <c r="D14"/>
  <c r="E250" l="1"/>
  <c r="F250"/>
  <c r="D250"/>
  <c r="H250"/>
  <c r="G231"/>
  <c r="G24"/>
  <c r="G14"/>
  <c r="G197"/>
  <c r="G145"/>
  <c r="G129"/>
  <c r="G119"/>
  <c r="G44"/>
  <c r="G227"/>
</calcChain>
</file>

<file path=xl/sharedStrings.xml><?xml version="1.0" encoding="utf-8"?>
<sst xmlns="http://schemas.openxmlformats.org/spreadsheetml/2006/main" count="727" uniqueCount="347">
  <si>
    <t>Приложение  1</t>
  </si>
  <si>
    <t>к постановлению</t>
  </si>
  <si>
    <t>администрации города</t>
  </si>
  <si>
    <t>ФОРМА К-1</t>
  </si>
  <si>
    <t>в тыс.руб.</t>
  </si>
  <si>
    <t>Код классификации доходов</t>
  </si>
  <si>
    <t>Наименование показателя</t>
  </si>
  <si>
    <t>Ожидаемое исполнение 
за год по состоянию 
на отчетную дату</t>
  </si>
  <si>
    <t>Утверждено по бюджету первоначально</t>
  </si>
  <si>
    <t>Уточненный план</t>
  </si>
  <si>
    <t>Факт</t>
  </si>
  <si>
    <t>% исполнения от уточненного плана</t>
  </si>
  <si>
    <t>Код главного админи-стратора доходов</t>
  </si>
  <si>
    <t>Код доходов</t>
  </si>
  <si>
    <t>1</t>
  </si>
  <si>
    <t>2</t>
  </si>
  <si>
    <t>3</t>
  </si>
  <si>
    <t>4</t>
  </si>
  <si>
    <t>5</t>
  </si>
  <si>
    <t>6</t>
  </si>
  <si>
    <t>7</t>
  </si>
  <si>
    <t>048</t>
  </si>
  <si>
    <t/>
  </si>
  <si>
    <t>Федеральная служба по надзору в сфере природопользования</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</si>
  <si>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</si>
  <si>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</si>
  <si>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</si>
  <si>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</si>
  <si>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1 12 01041 01 6000 120</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</si>
  <si>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</si>
  <si>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</si>
  <si>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076</t>
  </si>
  <si>
    <t>Федеральное агентство по рыболовству</t>
  </si>
  <si>
    <t>1 16 25030 01 6000 140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</si>
  <si>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</si>
  <si>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1 16 35020 04 6000 140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</si>
  <si>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</si>
  <si>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</si>
  <si>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</si>
  <si>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100</t>
  </si>
  <si>
    <t>Федеральное казначейство</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</si>
  <si>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</si>
  <si>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</si>
  <si>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</si>
  <si>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</si>
  <si>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</si>
  <si>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</si>
  <si>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</si>
  <si>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</si>
  <si>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106</t>
  </si>
  <si>
    <t>Федеральная служба по надзору в сфере транспорта</t>
  </si>
  <si>
    <t>1 16 30030 01 6000 140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</si>
  <si>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</si>
  <si>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141</t>
  </si>
  <si>
    <t>Федеральная служба по надзору в сфере защиты прав потребителей и благополучия человека</t>
  </si>
  <si>
    <t>1 16 08010 01 6000 140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</si>
  <si>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</si>
  <si>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</si>
  <si>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</si>
  <si>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</si>
  <si>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</si>
  <si>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150</t>
  </si>
  <si>
    <t>Федеральная служба по труду и занятости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</si>
  <si>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</si>
  <si>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161</t>
  </si>
  <si>
    <t>Федеральная антимонопольная служба</t>
  </si>
  <si>
    <t>1 16 33040 04 6000 140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</si>
  <si>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</si>
  <si>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177</t>
  </si>
  <si>
    <t>Министерство Российской Федерации по делам гражданской обороны, чрезвычайным ситуациям и ликвидации последствий стихийных бедствий</t>
  </si>
  <si>
    <t>182</t>
  </si>
  <si>
    <t>Федеральная налоговая служба</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</si>
  <si>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</si>
  <si>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</si>
  <si>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</si>
  <si>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</si>
  <si>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</si>
  <si>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</si>
  <si>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</si>
  <si>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</si>
  <si>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</si>
  <si>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</si>
  <si>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</si>
  <si>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</si>
  <si>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</si>
  <si>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</si>
  <si>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</si>
  <si>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</si>
  <si>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</si>
  <si>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</si>
  <si>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</si>
  <si>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</si>
  <si>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</si>
  <si>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</si>
  <si>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</si>
  <si>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</si>
  <si>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</si>
  <si>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</si>
  <si>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</si>
  <si>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</si>
  <si>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</si>
  <si>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</si>
  <si>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</si>
  <si>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</si>
  <si>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1 05 02010 02 4000 110</t>
  </si>
  <si>
    <t>Налог, взимаемый в связи с применением патентной системы налогообложения, зачисляемый в бюджеты городских округов (прочие поступления)</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</si>
  <si>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</si>
  <si>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</si>
  <si>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</si>
  <si>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</si>
  <si>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</si>
  <si>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</si>
  <si>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</si>
  <si>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</si>
  <si>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</si>
  <si>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</si>
  <si>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</si>
  <si>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</si>
  <si>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</si>
  <si>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</si>
  <si>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</si>
  <si>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</si>
  <si>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</si>
  <si>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</si>
  <si>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</si>
  <si>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</si>
  <si>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</si>
  <si>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</si>
  <si>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</si>
  <si>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</si>
  <si>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</si>
  <si>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организаций (прочие поступления)</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</si>
  <si>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</si>
  <si>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</si>
  <si>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</si>
  <si>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</si>
  <si>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</si>
  <si>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</si>
  <si>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</si>
  <si>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</si>
  <si>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</si>
  <si>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</si>
  <si>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</si>
  <si>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</si>
  <si>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</si>
  <si>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</si>
  <si>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</si>
  <si>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</si>
  <si>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</si>
  <si>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</si>
  <si>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1 16 03010 01 6000 140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</si>
  <si>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</si>
  <si>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</si>
  <si>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</si>
  <si>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</si>
  <si>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</si>
  <si>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188</t>
  </si>
  <si>
    <t>Министерство внутренних дел Российской Федерации</t>
  </si>
  <si>
    <t>1 16 30013 01 6000 140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</si>
  <si>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</si>
  <si>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1 16 90040 04 0000 140</t>
  </si>
  <si>
    <t>Прочие поступления от денежных взысканий (штрафов) и иных сумм в возмещение ущерба, зачисляемые в бюджеты городских округов</t>
  </si>
  <si>
    <t>321</t>
  </si>
  <si>
    <t>Федеральная служба государственной регистрации, кадастра и картографии</t>
  </si>
  <si>
    <t>1 16 25060 01 6000 140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</si>
  <si>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</si>
  <si>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498</t>
  </si>
  <si>
    <t>Федеральная служба по экологическому, технологическому
 и атомному надзору</t>
  </si>
  <si>
    <t>1 16 45000 01 6000 140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</si>
  <si>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</si>
  <si>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815</t>
  </si>
  <si>
    <t>Министерство природных ресурсов, лесного хозяйства и экологии Пермского края</t>
  </si>
  <si>
    <t>843</t>
  </si>
  <si>
    <t>Инспекция государственного жилищного надзора Пермского края</t>
  </si>
  <si>
    <t>844</t>
  </si>
  <si>
    <t>Инспекция государственного технического надзора Пермского края</t>
  </si>
  <si>
    <t>921</t>
  </si>
  <si>
    <t>Управление культуры администрации города Березники</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</si>
  <si>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</si>
  <si>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Прочие субсидии бюджетам городских округов</t>
  </si>
  <si>
    <t>Прочие межбюджетные трансферты, передаваемые бюджетам городских округов</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</si>
  <si>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</si>
  <si>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</si>
  <si>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</si>
  <si>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923</t>
  </si>
  <si>
    <t>Управление образования администрации города Березники</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</si>
  <si>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</si>
  <si>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</si>
  <si>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Субвенции бюджетам городских округов на выполнение передаваемых полномочий субъектов Российской Федерации</t>
  </si>
  <si>
    <t>Прочие безвозмездные поступления в бюджеты городских округов</t>
  </si>
  <si>
    <t>924</t>
  </si>
  <si>
    <t>Финансовое управление администрации города Березники</t>
  </si>
  <si>
    <t>1 13 01994 04 0000 130</t>
  </si>
  <si>
    <t>Прочие доходы от оказания платных услуг (работ) получателями средств бюджетов городских округов</t>
  </si>
  <si>
    <t>1 17 01040 04 0000 180</t>
  </si>
  <si>
    <t>Невыясненные поступления, зачисляемые в бюджеты городских округов</t>
  </si>
  <si>
    <t>Дотации бюджетам городских округов на выравнивание бюджетной обеспеченности</t>
  </si>
  <si>
    <t>928</t>
  </si>
  <si>
    <t>Управление имущественных и земельных отношений
администрации города Березники</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</si>
  <si>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</si>
  <si>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на заключение договоров аренды указанных земельных участков</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</si>
  <si>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</si>
  <si>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</si>
  <si>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</si>
  <si>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</si>
  <si>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1 11 05074 04 0000 120</t>
  </si>
  <si>
    <t>Доходы от сдачи в аренду имущества, составляющего казну городских округов (за исключением земельных участков)</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</si>
  <si>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</si>
  <si>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</si>
  <si>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</si>
  <si>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</si>
  <si>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</si>
  <si>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</si>
  <si>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</si>
  <si>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</si>
  <si>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1 13 02064 04 0000 130</t>
  </si>
  <si>
    <t>Доходы, поступающие в порядке возмещения  расходов, понесенных  в связи  эксплуатацией  имущества городских округов</t>
  </si>
  <si>
    <t>1 14 01040 04 0000 410</t>
  </si>
  <si>
    <t>Доходы от продажи квартир, находящихся в собственности городских округов</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</si>
  <si>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</si>
  <si>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</si>
  <si>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1 14 02043 04 1000 410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</si>
  <si>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</si>
  <si>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1 14 02043 04 2000 410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</si>
  <si>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НДС по договорам купли-продажи муниципального имущества, заключенным с физическими лицами, подлежащая перечислению в федеральный бюджет)</t>
  </si>
  <si>
    <t>1 14 02043 04 3000 410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</si>
  <si>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</si>
  <si>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</si>
  <si>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</si>
  <si>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</si>
  <si>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</si>
  <si>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</si>
  <si>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</si>
  <si>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</si>
  <si>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</si>
  <si>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</si>
  <si>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1 17 05040 04 0000 180</t>
  </si>
  <si>
    <t>Прочие неналоговые доходы бюджетов городских округов</t>
  </si>
  <si>
    <t xml:space="preserve">Субсидии бюджетам городских округов на софинансирование капитальных вложений в объекты муниципальной собственности
</t>
  </si>
  <si>
    <t>Субсидии бюджетам городских округов на реализацию мероприятий по обеспечению жильем молодых семей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</si>
  <si>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</si>
  <si>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</si>
  <si>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</si>
  <si>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Прочие субвенции бюджетам городских округов</t>
  </si>
  <si>
    <t>929</t>
  </si>
  <si>
    <t>Комитет по физической культуре и спорту администрации города Березники</t>
  </si>
  <si>
    <t>934</t>
  </si>
  <si>
    <t>Администрация города Березники</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</si>
  <si>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</si>
  <si>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</si>
  <si>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1 12 05040 04 0000 120</t>
  </si>
  <si>
    <t>Плата за пользование водными объектами, находящимися в собственности городских округов</t>
  </si>
  <si>
    <t>1 16 35020 04 0000 140</t>
  </si>
  <si>
    <t>Суммы по искам о возмещении вреда, причиненного окружающей среде, подлежащие зачислению в бюджеты городских округов</t>
  </si>
  <si>
    <t>1 16 43000 01 0000 140</t>
  </si>
  <si>
    <t>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</si>
  <si>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</si>
  <si>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Прочие неналоговые доходы  бюджетов городских округов</t>
  </si>
  <si>
    <t>Субсидии бюджетам городских округов на софинансирование капитальных вложений в объекты муниципальной собственности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</si>
  <si>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</si>
  <si>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</si>
  <si>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935</t>
  </si>
  <si>
    <t>Березниковская городская Дума</t>
  </si>
  <si>
    <t>936</t>
  </si>
  <si>
    <t>Контрольно-счетная палата муниципального  образования 
"Город Березники"</t>
  </si>
  <si>
    <t>948</t>
  </si>
  <si>
    <t>Управление благоустройства администрации города Березники</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</si>
  <si>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</si>
  <si>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</si>
  <si>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</si>
  <si>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</si>
  <si>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1 16 46000 04 0000 140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</si>
  <si>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</si>
  <si>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</si>
  <si>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</si>
  <si>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ВСЕГО ДОХОДОВ:</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</si>
  <si>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</si>
  <si>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городских округов на поддержку обустройства мест массового отдыха населения (городских парков)</t>
  </si>
  <si>
    <t>1 16 23042 04 0000 140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</si>
  <si>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</si>
  <si>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</si>
  <si>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</si>
  <si>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Исполнение за 1 квартал 2019 г.</t>
  </si>
  <si>
    <t>1 01 02050 01 1000 110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</si>
  <si>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</si>
  <si>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</si>
  <si>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</si>
  <si>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1 01 02050 01 2100 110</t>
  </si>
  <si>
    <t>1 01 02050 01 3000 110</t>
  </si>
  <si>
    <t xml:space="preserve"> 105 04010 02 4000 110</t>
  </si>
  <si>
    <t>1 06 04012 02 4000 110</t>
  </si>
  <si>
    <t>Транспортный налог с физических лиц (прочие поступления)</t>
  </si>
  <si>
    <t>1 06 06032 04 4000 110</t>
  </si>
  <si>
    <t>Земельный налог с организаций, обладающих земельным участком, расположенным в границах городских округов (прочие поступления)</t>
  </si>
  <si>
    <t>816</t>
  </si>
  <si>
    <t>Министерство социального развития Пермского края</t>
  </si>
  <si>
    <t>855</t>
  </si>
  <si>
    <t>1 13 02994 04 1100 130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</si>
  <si>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средства местного бюджета)</t>
  </si>
  <si>
    <t>1 13 02994 04 2100 130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</si>
  <si>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средств местного бюджета)</t>
  </si>
  <si>
    <t>1 13 02994 04 2200 130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</si>
  <si>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безвозмездных поступлений от других бюджетов бюджетной системы Российской Федерации)</t>
  </si>
  <si>
    <t>1 11 03040 04 0000 120</t>
  </si>
  <si>
    <t>Проценты, полученные от предоставления бюджетных кредитов внутри страны за счет средств бюджетов городских округов</t>
  </si>
  <si>
    <t>1 13 02994 04 1200 130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</si>
  <si>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безвозмездные поступления от других бюджетов бюджетной системы Российской Федерации)</t>
  </si>
  <si>
    <t>2 02 25159 04 0000 150</t>
  </si>
  <si>
    <t>Субсидии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</si>
  <si>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2 02 25520 04 0000 150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</si>
  <si>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</si>
  <si>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2 02 27112 04 0000 150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</si>
  <si>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</si>
  <si>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2 19 35120 04 0000 150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</si>
  <si>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</si>
  <si>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2 19 35930 04 0000 150</t>
  </si>
  <si>
    <t>Возврат остатков субвенций на государственную регистрацию актов гражданского состояния из бюджетов городских округов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</si>
  <si>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</si>
  <si>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2 19 25560 04 0000 150</t>
  </si>
  <si>
    <t>Возврат остатков субсидий на поддержку обустройства мест массового отдыха населения (городских парков) из бюджетов городских округов</t>
  </si>
  <si>
    <t>2 19 35118 04 0000 150</t>
  </si>
  <si>
    <t>2 02 25511 04 0000 150</t>
  </si>
  <si>
    <t>Субсидии бюджетам городских округов на проведение комплексных кадастровых работ</t>
  </si>
  <si>
    <t>2 02 35134 04 0000 150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</si>
  <si>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</si>
  <si>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2 19 60010 04 0000 150</t>
  </si>
  <si>
    <t>2 02 25466 04 0000 150</t>
  </si>
  <si>
    <t>2 02 29999 04 0000 150</t>
  </si>
  <si>
    <t>2 02 30024 04 0000 150</t>
  </si>
  <si>
    <t>2 18 04010 04 0000 150</t>
  </si>
  <si>
    <t>2 18 04020 04 0000 150</t>
  </si>
  <si>
    <t>2 02 49999 04 0000 150</t>
  </si>
  <si>
    <t>2 07 04050 04 0000 150</t>
  </si>
  <si>
    <t>2 02 15001 04 0000 150</t>
  </si>
  <si>
    <t>2 02 20077 04 0000 150</t>
  </si>
  <si>
    <t>2 02 25497 04 0000 150</t>
  </si>
  <si>
    <t>2 02 35082 04 0000 150</t>
  </si>
  <si>
    <t>2 02 35135 04 0000 150</t>
  </si>
  <si>
    <t>2 02 35176 04 0000 150</t>
  </si>
  <si>
    <t>2 02 39999 04 0000 150</t>
  </si>
  <si>
    <t>2 02 35120 04 0000 150</t>
  </si>
  <si>
    <t>2 02 35930 04 0000 150</t>
  </si>
  <si>
    <t>2 02 25555 04 0000 150</t>
  </si>
  <si>
    <t>2 02 25560 04 0000 150</t>
  </si>
  <si>
    <t>2 19 25555 04 0000 150</t>
  </si>
  <si>
    <t>Исполнение бюджета муниципального образования "Город Березники" по кодам классификации доходов бюджета
  за 1 квартал 2019 г. и ожидаемое исполнение бюджета муниципального образования "Город Березники" за 2019 год</t>
  </si>
  <si>
    <t>от 06.05.2019 № 1287</t>
  </si>
</sst>
</file>

<file path=xl/styles.xml><?xml version="1.0" encoding="utf-8"?>
<styleSheet xmlns="http://schemas.openxmlformats.org/spreadsheetml/2006/main">
  <numFmts count="1">
    <numFmt numFmtId="164" formatCode="#,##0.0"/>
  </numFmts>
  <fonts count="24">
    <font>
      <sz val="10"/>
      <name val="Arial"/>
      <charset val="204"/>
    </font>
    <font>
      <sz val="10"/>
      <name val="Arial Cyr"/>
      <charset val="204"/>
    </font>
    <font>
      <sz val="14"/>
      <name val="Times New Roman"/>
      <family val="1"/>
      <charset val="204"/>
    </font>
    <font>
      <sz val="10"/>
      <name val="Arial"/>
      <family val="2"/>
      <charset val="204"/>
    </font>
    <font>
      <b/>
      <sz val="14"/>
      <name val="Times New Roman"/>
      <family val="1"/>
      <charset val="204"/>
    </font>
    <font>
      <sz val="10"/>
      <name val="Times New Roman"/>
      <family val="1"/>
      <charset val="204"/>
    </font>
    <font>
      <sz val="8"/>
      <name val="Times New Roman"/>
      <family val="1"/>
    </font>
    <font>
      <sz val="8"/>
      <name val="Times New Roman"/>
      <family val="1"/>
      <charset val="204"/>
    </font>
    <font>
      <sz val="7"/>
      <name val="Times New Roman"/>
      <family val="1"/>
    </font>
    <font>
      <b/>
      <sz val="10"/>
      <name val="Times New Roman"/>
      <family val="1"/>
    </font>
    <font>
      <b/>
      <sz val="10"/>
      <name val="Arial Cyr"/>
      <charset val="204"/>
    </font>
    <font>
      <sz val="10"/>
      <name val="Times New Roman"/>
      <family val="1"/>
    </font>
    <font>
      <sz val="9"/>
      <name val="Times New Roman"/>
      <family val="1"/>
      <charset val="204"/>
    </font>
    <font>
      <b/>
      <sz val="9"/>
      <name val="Times New Roman"/>
      <family val="1"/>
      <charset val="204"/>
    </font>
    <font>
      <b/>
      <sz val="10"/>
      <name val="Times New Roman"/>
      <family val="1"/>
      <charset val="204"/>
    </font>
    <font>
      <sz val="9"/>
      <name val="Times New Roman"/>
      <family val="1"/>
    </font>
    <font>
      <sz val="11"/>
      <color indexed="8"/>
      <name val="Calibri"/>
      <family val="2"/>
    </font>
    <font>
      <sz val="10"/>
      <name val="Arial"/>
      <family val="2"/>
      <charset val="204"/>
    </font>
    <font>
      <sz val="11"/>
      <color indexed="8"/>
      <name val="Calibri"/>
      <family val="2"/>
      <charset val="204"/>
    </font>
    <font>
      <sz val="10"/>
      <name val="Arial"/>
      <family val="2"/>
      <charset val="204"/>
    </font>
    <font>
      <sz val="10"/>
      <name val="Arial"/>
      <family val="2"/>
      <charset val="204"/>
    </font>
    <font>
      <sz val="10"/>
      <name val="Arial"/>
      <family val="2"/>
      <charset val="204"/>
    </font>
    <font>
      <sz val="12"/>
      <name val="Times New Roman"/>
      <family val="1"/>
      <charset val="204"/>
    </font>
    <font>
      <u/>
      <sz val="12"/>
      <name val="Times New Roman"/>
      <family val="1"/>
      <charset val="204"/>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s>
  <cellStyleXfs count="20">
    <xf numFmtId="0" fontId="0" fillId="0" borderId="0"/>
    <xf numFmtId="0" fontId="1" fillId="0" borderId="0"/>
    <xf numFmtId="0" fontId="1" fillId="0" borderId="0"/>
    <xf numFmtId="0" fontId="1" fillId="0" borderId="0"/>
    <xf numFmtId="0" fontId="3" fillId="0" borderId="0"/>
    <xf numFmtId="0" fontId="16"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20" fillId="0" borderId="0"/>
    <xf numFmtId="0" fontId="21" fillId="0" borderId="0"/>
  </cellStyleXfs>
  <cellXfs count="70">
    <xf numFmtId="0" fontId="0" fillId="0" borderId="0" xfId="0"/>
    <xf numFmtId="0" fontId="1" fillId="0" borderId="0" xfId="1"/>
    <xf numFmtId="0" fontId="2" fillId="0" borderId="0" xfId="1" applyFont="1"/>
    <xf numFmtId="0" fontId="2" fillId="0" borderId="0" xfId="0" applyFont="1" applyAlignment="1"/>
    <xf numFmtId="0" fontId="2" fillId="0" borderId="0" xfId="2" applyFont="1" applyFill="1" applyAlignment="1">
      <alignment horizontal="right"/>
    </xf>
    <xf numFmtId="0" fontId="1" fillId="0" borderId="0" xfId="1" applyFill="1"/>
    <xf numFmtId="49" fontId="6" fillId="0" borderId="8"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top" wrapText="1"/>
    </xf>
    <xf numFmtId="49" fontId="9" fillId="0" borderId="8" xfId="0" applyNumberFormat="1" applyFont="1" applyFill="1" applyBorder="1" applyAlignment="1">
      <alignment horizontal="center" vertical="top" wrapText="1"/>
    </xf>
    <xf numFmtId="0" fontId="9" fillId="0" borderId="8" xfId="0" applyFont="1" applyFill="1" applyBorder="1" applyAlignment="1">
      <alignment horizontal="left" vertical="top" wrapText="1"/>
    </xf>
    <xf numFmtId="0" fontId="9" fillId="0" borderId="8" xfId="0" applyFont="1" applyFill="1" applyBorder="1" applyAlignment="1">
      <alignment horizontal="center" vertical="top" wrapText="1"/>
    </xf>
    <xf numFmtId="164" fontId="9" fillId="0" borderId="8" xfId="0" applyNumberFormat="1" applyFont="1" applyFill="1" applyBorder="1" applyAlignment="1">
      <alignment horizontal="right" vertical="top" wrapText="1"/>
    </xf>
    <xf numFmtId="0" fontId="10" fillId="0" borderId="0" xfId="1" applyFont="1"/>
    <xf numFmtId="49" fontId="11" fillId="0" borderId="8" xfId="0" applyNumberFormat="1" applyFont="1" applyFill="1" applyBorder="1" applyAlignment="1">
      <alignment horizontal="center" vertical="top" wrapText="1"/>
    </xf>
    <xf numFmtId="0" fontId="12" fillId="0" borderId="8" xfId="2" applyFont="1" applyFill="1" applyBorder="1" applyAlignment="1">
      <alignment horizontal="left" vertical="top"/>
    </xf>
    <xf numFmtId="0" fontId="11" fillId="0" borderId="8" xfId="0" applyFont="1" applyFill="1" applyBorder="1" applyAlignment="1">
      <alignment horizontal="left" vertical="top" wrapText="1"/>
    </xf>
    <xf numFmtId="164" fontId="11" fillId="0" borderId="8" xfId="0" applyNumberFormat="1" applyFont="1" applyFill="1" applyBorder="1" applyAlignment="1">
      <alignment horizontal="right" vertical="top" wrapText="1"/>
    </xf>
    <xf numFmtId="0" fontId="5" fillId="0" borderId="8" xfId="0" applyFont="1" applyFill="1" applyBorder="1" applyAlignment="1">
      <alignment vertical="top" wrapText="1"/>
    </xf>
    <xf numFmtId="164" fontId="5" fillId="0" borderId="8" xfId="0" applyNumberFormat="1" applyFont="1" applyFill="1" applyBorder="1" applyAlignment="1">
      <alignment horizontal="right" vertical="top" wrapText="1"/>
    </xf>
    <xf numFmtId="3" fontId="12" fillId="0" borderId="8" xfId="2" applyNumberFormat="1" applyFont="1" applyFill="1" applyBorder="1" applyAlignment="1">
      <alignment horizontal="left" vertical="top"/>
    </xf>
    <xf numFmtId="0" fontId="5" fillId="0" borderId="8" xfId="0" applyFont="1" applyFill="1" applyBorder="1" applyAlignment="1">
      <alignment horizontal="left" vertical="top" wrapText="1"/>
    </xf>
    <xf numFmtId="0" fontId="13" fillId="0" borderId="8" xfId="2" applyFont="1" applyFill="1" applyBorder="1" applyAlignment="1">
      <alignment horizontal="left" vertical="top"/>
    </xf>
    <xf numFmtId="164" fontId="14" fillId="0" borderId="8" xfId="0" applyNumberFormat="1" applyFont="1" applyFill="1" applyBorder="1" applyAlignment="1">
      <alignment horizontal="right" vertical="top" wrapText="1"/>
    </xf>
    <xf numFmtId="0" fontId="1" fillId="0" borderId="0" xfId="1" applyFont="1"/>
    <xf numFmtId="49" fontId="5" fillId="0" borderId="8" xfId="0" applyNumberFormat="1" applyFont="1" applyFill="1" applyBorder="1" applyAlignment="1">
      <alignment horizontal="center" vertical="top" wrapText="1"/>
    </xf>
    <xf numFmtId="0" fontId="11" fillId="0" borderId="8" xfId="0" applyFont="1" applyFill="1" applyBorder="1" applyAlignment="1">
      <alignment vertical="top" wrapText="1"/>
    </xf>
    <xf numFmtId="49" fontId="14" fillId="0" borderId="8" xfId="0" applyNumberFormat="1" applyFont="1" applyFill="1" applyBorder="1" applyAlignment="1">
      <alignment horizontal="center" vertical="top" wrapText="1"/>
    </xf>
    <xf numFmtId="3" fontId="15" fillId="0" borderId="8" xfId="2" applyNumberFormat="1" applyFont="1" applyFill="1" applyBorder="1" applyAlignment="1">
      <alignment horizontal="left" vertical="top"/>
    </xf>
    <xf numFmtId="0" fontId="15" fillId="0" borderId="8" xfId="2" applyFont="1" applyFill="1" applyBorder="1" applyAlignment="1">
      <alignment horizontal="left" vertical="top"/>
    </xf>
    <xf numFmtId="164" fontId="1" fillId="0" borderId="0" xfId="1" applyNumberFormat="1"/>
    <xf numFmtId="0" fontId="14" fillId="0" borderId="8" xfId="0" applyFont="1" applyFill="1" applyBorder="1" applyAlignment="1">
      <alignment horizontal="left" vertical="top" wrapText="1"/>
    </xf>
    <xf numFmtId="0" fontId="1" fillId="0" borderId="0" xfId="1" applyAlignment="1">
      <alignment horizontal="center"/>
    </xf>
    <xf numFmtId="0" fontId="2" fillId="0" borderId="0" xfId="2" applyFont="1" applyFill="1" applyAlignment="1">
      <alignment horizontal="left"/>
    </xf>
    <xf numFmtId="0" fontId="2" fillId="0" borderId="0" xfId="1" applyFont="1" applyFill="1"/>
    <xf numFmtId="164" fontId="1" fillId="0" borderId="0" xfId="1" applyNumberFormat="1" applyFill="1"/>
    <xf numFmtId="0" fontId="14" fillId="0" borderId="8" xfId="0" applyFont="1" applyFill="1" applyBorder="1" applyAlignment="1">
      <alignment horizontal="center" vertical="top" wrapText="1"/>
    </xf>
    <xf numFmtId="3" fontId="12" fillId="0" borderId="8" xfId="2" applyNumberFormat="1" applyFont="1" applyBorder="1" applyAlignment="1">
      <alignment horizontal="left" vertical="top"/>
    </xf>
    <xf numFmtId="0" fontId="5" fillId="0" borderId="8" xfId="0" applyFont="1" applyBorder="1" applyAlignment="1">
      <alignment horizontal="left" vertical="top" wrapText="1"/>
    </xf>
    <xf numFmtId="0" fontId="11" fillId="0" borderId="8" xfId="0" applyFont="1" applyBorder="1" applyAlignment="1">
      <alignment vertical="top" wrapText="1"/>
    </xf>
    <xf numFmtId="3" fontId="15" fillId="0" borderId="8" xfId="2" applyNumberFormat="1" applyFont="1" applyBorder="1" applyAlignment="1">
      <alignment horizontal="left" vertical="top"/>
    </xf>
    <xf numFmtId="0" fontId="12" fillId="0" borderId="8" xfId="2" applyFont="1" applyBorder="1" applyAlignment="1">
      <alignment horizontal="left" vertical="top"/>
    </xf>
    <xf numFmtId="0" fontId="15" fillId="0" borderId="8" xfId="2" applyFont="1" applyBorder="1" applyAlignment="1">
      <alignment horizontal="left" vertical="top"/>
    </xf>
    <xf numFmtId="0" fontId="5" fillId="0" borderId="8" xfId="0" applyFont="1" applyBorder="1" applyAlignment="1">
      <alignment vertical="top" wrapText="1"/>
    </xf>
    <xf numFmtId="0" fontId="11" fillId="0" borderId="8" xfId="0" applyFont="1" applyBorder="1" applyAlignment="1">
      <alignment horizontal="left" vertical="top" wrapText="1"/>
    </xf>
    <xf numFmtId="49" fontId="12" fillId="0" borderId="13" xfId="0" applyNumberFormat="1" applyFont="1" applyBorder="1" applyAlignment="1" applyProtection="1">
      <alignment horizontal="left" vertical="center" wrapText="1"/>
    </xf>
    <xf numFmtId="49" fontId="5" fillId="0" borderId="8" xfId="0" applyNumberFormat="1" applyFont="1" applyBorder="1" applyAlignment="1" applyProtection="1">
      <alignment horizontal="left" vertical="center" wrapText="1"/>
    </xf>
    <xf numFmtId="0" fontId="22" fillId="0" borderId="0" xfId="2" applyFont="1" applyFill="1" applyAlignment="1">
      <alignment horizontal="left"/>
    </xf>
    <xf numFmtId="0" fontId="22" fillId="0" borderId="0" xfId="0" applyFont="1" applyAlignment="1">
      <alignment horizontal="left"/>
    </xf>
    <xf numFmtId="0" fontId="4" fillId="0" borderId="0" xfId="1" applyFont="1" applyAlignment="1">
      <alignment horizontal="center" vertical="top" wrapText="1"/>
    </xf>
    <xf numFmtId="0" fontId="22" fillId="0" borderId="0" xfId="2" applyFont="1" applyFill="1" applyAlignment="1">
      <alignment wrapText="1"/>
    </xf>
    <xf numFmtId="0" fontId="22" fillId="0" borderId="0" xfId="0" applyFont="1" applyAlignment="1">
      <alignment wrapText="1"/>
    </xf>
    <xf numFmtId="0" fontId="22" fillId="0" borderId="0" xfId="2" applyFont="1" applyFill="1" applyAlignment="1">
      <alignment horizontal="left"/>
    </xf>
    <xf numFmtId="0" fontId="22" fillId="0" borderId="0" xfId="0" applyFont="1" applyAlignment="1">
      <alignment horizontal="left"/>
    </xf>
    <xf numFmtId="0" fontId="5" fillId="0" borderId="1" xfId="1" applyFont="1" applyFill="1" applyBorder="1" applyAlignment="1">
      <alignment horizontal="right"/>
    </xf>
    <xf numFmtId="0" fontId="5" fillId="0" borderId="1" xfId="0" applyFont="1" applyBorder="1" applyAlignment="1">
      <alignment horizontal="right"/>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3" fontId="7" fillId="0" borderId="5" xfId="3" applyNumberFormat="1" applyFont="1" applyFill="1" applyBorder="1" applyAlignment="1">
      <alignment horizontal="center" vertical="top" wrapText="1"/>
    </xf>
    <xf numFmtId="3" fontId="7" fillId="0" borderId="6" xfId="3" applyNumberFormat="1" applyFont="1" applyFill="1" applyBorder="1" applyAlignment="1">
      <alignment horizontal="center" vertical="top" wrapText="1"/>
    </xf>
    <xf numFmtId="3" fontId="7" fillId="0" borderId="7" xfId="3" applyNumberFormat="1" applyFont="1" applyFill="1" applyBorder="1" applyAlignment="1">
      <alignment horizontal="center" vertical="top" wrapText="1"/>
    </xf>
    <xf numFmtId="0" fontId="7" fillId="0" borderId="4" xfId="2" applyFont="1" applyFill="1" applyBorder="1" applyAlignment="1">
      <alignment horizontal="center" vertical="center" wrapText="1"/>
    </xf>
    <xf numFmtId="0" fontId="7" fillId="0" borderId="11" xfId="2" applyFont="1" applyFill="1" applyBorder="1" applyAlignment="1">
      <alignment horizontal="center" vertical="center" wrapText="1"/>
    </xf>
    <xf numFmtId="0" fontId="7" fillId="0" borderId="12" xfId="2" applyFont="1" applyFill="1" applyBorder="1" applyAlignment="1">
      <alignment horizontal="center" vertical="center" wrapText="1"/>
    </xf>
    <xf numFmtId="0" fontId="23" fillId="0" borderId="0" xfId="2" applyFont="1" applyFill="1" applyAlignment="1">
      <alignment wrapText="1"/>
    </xf>
    <xf numFmtId="0" fontId="23" fillId="0" borderId="0" xfId="0" applyFont="1" applyAlignment="1">
      <alignment wrapText="1"/>
    </xf>
  </cellXfs>
  <cellStyles count="20">
    <cellStyle name="Normal" xfId="5"/>
    <cellStyle name="Обычный" xfId="0" builtinId="0"/>
    <cellStyle name="Обычный 10" xfId="6"/>
    <cellStyle name="Обычный 11" xfId="7"/>
    <cellStyle name="Обычный 12" xfId="8"/>
    <cellStyle name="Обычный 13" xfId="9"/>
    <cellStyle name="Обычный 14" xfId="17"/>
    <cellStyle name="Обычный 15" xfId="18"/>
    <cellStyle name="Обычный 16" xfId="19"/>
    <cellStyle name="Обычный 2" xfId="10"/>
    <cellStyle name="Обычный 3" xfId="4"/>
    <cellStyle name="Обычный 4" xfId="11"/>
    <cellStyle name="Обычный 5" xfId="12"/>
    <cellStyle name="Обычный 6" xfId="13"/>
    <cellStyle name="Обычный 7" xfId="14"/>
    <cellStyle name="Обычный 8" xfId="15"/>
    <cellStyle name="Обычный 9" xfId="16"/>
    <cellStyle name="Обычный_Исп9м-в2005г." xfId="3"/>
    <cellStyle name="Обычный_Книга3" xfId="1"/>
    <cellStyle name="Обычный_Покварталь."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295"/>
  <sheetViews>
    <sheetView tabSelected="1" zoomScale="70" zoomScaleNormal="70" workbookViewId="0">
      <pane xSplit="3" ySplit="13" topLeftCell="D14" activePane="bottomRight" state="frozen"/>
      <selection pane="topRight" activeCell="D1" sqref="D1"/>
      <selection pane="bottomLeft" activeCell="A11" sqref="A11"/>
      <selection pane="bottomRight" activeCell="D4" sqref="D4:H4"/>
    </sheetView>
  </sheetViews>
  <sheetFormatPr defaultColWidth="9.08984375" defaultRowHeight="12.5"/>
  <cols>
    <col min="1" max="1" width="8.36328125" style="1" customWidth="1"/>
    <col min="2" max="2" width="20.453125" style="1" bestFit="1" customWidth="1"/>
    <col min="3" max="3" width="68.54296875" style="1" customWidth="1"/>
    <col min="4" max="4" width="10.453125" style="1" customWidth="1"/>
    <col min="5" max="5" width="10.90625" style="1" customWidth="1"/>
    <col min="6" max="6" width="11.453125" style="1" customWidth="1"/>
    <col min="7" max="7" width="12.36328125" style="1" customWidth="1"/>
    <col min="8" max="8" width="13.36328125" style="5" customWidth="1"/>
    <col min="9" max="9" width="9.1796875" style="1" customWidth="1"/>
    <col min="10" max="11" width="9.08984375" style="1" customWidth="1"/>
    <col min="12" max="16" width="9.08984375" style="1"/>
    <col min="17" max="17" width="9.08984375" style="1" customWidth="1"/>
    <col min="18" max="16384" width="9.08984375" style="1"/>
  </cols>
  <sheetData>
    <row r="1" spans="1:8" ht="15.5">
      <c r="D1" s="49" t="s">
        <v>0</v>
      </c>
      <c r="E1" s="50"/>
      <c r="F1" s="50"/>
      <c r="G1" s="50"/>
      <c r="H1" s="50"/>
    </row>
    <row r="2" spans="1:8" ht="15.5">
      <c r="D2" s="49" t="s">
        <v>1</v>
      </c>
      <c r="E2" s="50"/>
      <c r="F2" s="50"/>
      <c r="G2" s="50"/>
      <c r="H2" s="50"/>
    </row>
    <row r="3" spans="1:8" ht="15.5">
      <c r="D3" s="49" t="s">
        <v>2</v>
      </c>
      <c r="E3" s="50"/>
      <c r="F3" s="50"/>
      <c r="G3" s="50"/>
      <c r="H3" s="50"/>
    </row>
    <row r="4" spans="1:8" ht="15.5">
      <c r="D4" s="68" t="s">
        <v>346</v>
      </c>
      <c r="E4" s="69"/>
      <c r="F4" s="69"/>
      <c r="G4" s="69"/>
      <c r="H4" s="69"/>
    </row>
    <row r="5" spans="1:8" ht="17.399999999999999" customHeight="1">
      <c r="D5" s="2"/>
      <c r="E5" s="32"/>
      <c r="F5" s="3"/>
      <c r="G5" s="3"/>
      <c r="H5" s="4"/>
    </row>
    <row r="6" spans="1:8" ht="18">
      <c r="D6" s="51" t="s">
        <v>3</v>
      </c>
      <c r="E6" s="52"/>
      <c r="F6" s="52"/>
      <c r="G6" s="52"/>
      <c r="H6" s="33"/>
    </row>
    <row r="7" spans="1:8" ht="18">
      <c r="D7" s="46"/>
      <c r="E7" s="47"/>
      <c r="F7" s="47"/>
      <c r="G7" s="47"/>
      <c r="H7" s="33"/>
    </row>
    <row r="8" spans="1:8" ht="42" customHeight="1">
      <c r="A8" s="48" t="s">
        <v>345</v>
      </c>
      <c r="B8" s="48"/>
      <c r="C8" s="48"/>
      <c r="D8" s="48"/>
      <c r="E8" s="48"/>
      <c r="F8" s="48"/>
      <c r="G8" s="48"/>
      <c r="H8" s="48"/>
    </row>
    <row r="9" spans="1:8" ht="13.25" customHeight="1">
      <c r="E9" s="53" t="s">
        <v>4</v>
      </c>
      <c r="F9" s="54"/>
      <c r="G9" s="54"/>
      <c r="H9" s="54"/>
    </row>
    <row r="10" spans="1:8" ht="12.75" customHeight="1">
      <c r="A10" s="55" t="s">
        <v>5</v>
      </c>
      <c r="B10" s="56"/>
      <c r="C10" s="59" t="s">
        <v>6</v>
      </c>
      <c r="D10" s="62" t="s">
        <v>282</v>
      </c>
      <c r="E10" s="63"/>
      <c r="F10" s="63"/>
      <c r="G10" s="64"/>
      <c r="H10" s="65" t="s">
        <v>7</v>
      </c>
    </row>
    <row r="11" spans="1:8" s="5" customFormat="1" ht="4.5" customHeight="1">
      <c r="A11" s="57"/>
      <c r="B11" s="58"/>
      <c r="C11" s="60"/>
      <c r="D11" s="59" t="s">
        <v>8</v>
      </c>
      <c r="E11" s="59" t="s">
        <v>9</v>
      </c>
      <c r="F11" s="59" t="s">
        <v>10</v>
      </c>
      <c r="G11" s="59" t="s">
        <v>11</v>
      </c>
      <c r="H11" s="66"/>
    </row>
    <row r="12" spans="1:8" s="5" customFormat="1" ht="57.65" customHeight="1">
      <c r="A12" s="6" t="s">
        <v>12</v>
      </c>
      <c r="B12" s="6" t="s">
        <v>13</v>
      </c>
      <c r="C12" s="61"/>
      <c r="D12" s="61"/>
      <c r="E12" s="61"/>
      <c r="F12" s="61"/>
      <c r="G12" s="61"/>
      <c r="H12" s="67"/>
    </row>
    <row r="13" spans="1:8" s="5" customFormat="1" ht="9" customHeight="1">
      <c r="A13" s="7" t="s">
        <v>14</v>
      </c>
      <c r="B13" s="7" t="s">
        <v>15</v>
      </c>
      <c r="C13" s="7" t="s">
        <v>16</v>
      </c>
      <c r="D13" s="7" t="s">
        <v>17</v>
      </c>
      <c r="E13" s="7" t="s">
        <v>18</v>
      </c>
      <c r="F13" s="7" t="s">
        <v>19</v>
      </c>
      <c r="G13" s="7" t="s">
        <v>20</v>
      </c>
      <c r="H13" s="7">
        <v>8</v>
      </c>
    </row>
    <row r="14" spans="1:8" s="12" customFormat="1" ht="13.25" customHeight="1">
      <c r="A14" s="8" t="s">
        <v>21</v>
      </c>
      <c r="B14" s="9" t="s">
        <v>22</v>
      </c>
      <c r="C14" s="10" t="s">
        <v>23</v>
      </c>
      <c r="D14" s="11">
        <f>SUM(D15:D19)</f>
        <v>10003.6</v>
      </c>
      <c r="E14" s="11">
        <f>SUM(E15:E19)</f>
        <v>10003.6</v>
      </c>
      <c r="F14" s="11">
        <f>SUM(F15:F19)</f>
        <v>6939.4</v>
      </c>
      <c r="G14" s="11">
        <f>F14/E14*100</f>
        <v>69.369027150225918</v>
      </c>
      <c r="H14" s="11">
        <f>SUM(H15:H19)</f>
        <v>39040.799999999996</v>
      </c>
    </row>
    <row r="15" spans="1:8" ht="41.4" customHeight="1">
      <c r="A15" s="13" t="s">
        <v>21</v>
      </c>
      <c r="B15" s="14" t="s">
        <v>24</v>
      </c>
      <c r="C15" s="15" t="s">
        <v>25</v>
      </c>
      <c r="D15" s="16">
        <v>200.7</v>
      </c>
      <c r="E15" s="16">
        <v>200.7</v>
      </c>
      <c r="F15" s="16">
        <v>319.89999999999998</v>
      </c>
      <c r="G15" s="16">
        <f>F15/E15*100</f>
        <v>159.39212755356255</v>
      </c>
      <c r="H15" s="16">
        <v>871.5</v>
      </c>
    </row>
    <row r="16" spans="1:8" ht="39.65" customHeight="1">
      <c r="A16" s="13" t="s">
        <v>21</v>
      </c>
      <c r="B16" s="14" t="s">
        <v>26</v>
      </c>
      <c r="C16" s="15" t="s">
        <v>27</v>
      </c>
      <c r="D16" s="16">
        <v>8300</v>
      </c>
      <c r="E16" s="16">
        <v>8300</v>
      </c>
      <c r="F16" s="16">
        <v>121.6</v>
      </c>
      <c r="G16" s="16">
        <f>F16/E16*100</f>
        <v>1.4650602409638553</v>
      </c>
      <c r="H16" s="16">
        <v>31284</v>
      </c>
    </row>
    <row r="17" spans="1:8" ht="39.65" customHeight="1">
      <c r="A17" s="13" t="s">
        <v>21</v>
      </c>
      <c r="B17" s="14" t="s">
        <v>28</v>
      </c>
      <c r="C17" s="15" t="s">
        <v>276</v>
      </c>
      <c r="D17" s="16">
        <v>1500</v>
      </c>
      <c r="E17" s="16">
        <v>1500</v>
      </c>
      <c r="F17" s="16">
        <v>5715.9</v>
      </c>
      <c r="G17" s="16">
        <f t="shared" ref="G17" si="0">F17/E17*100</f>
        <v>381.05999999999995</v>
      </c>
      <c r="H17" s="16">
        <v>6668.2</v>
      </c>
    </row>
    <row r="18" spans="1:8" ht="39.65" customHeight="1">
      <c r="A18" s="13" t="s">
        <v>21</v>
      </c>
      <c r="B18" s="14" t="s">
        <v>280</v>
      </c>
      <c r="C18" s="15" t="s">
        <v>281</v>
      </c>
      <c r="D18" s="16">
        <v>0</v>
      </c>
      <c r="E18" s="16">
        <v>0</v>
      </c>
      <c r="F18" s="16">
        <v>782</v>
      </c>
      <c r="G18" s="16"/>
      <c r="H18" s="16">
        <v>0</v>
      </c>
    </row>
    <row r="19" spans="1:8" ht="53" customHeight="1">
      <c r="A19" s="13" t="s">
        <v>21</v>
      </c>
      <c r="B19" s="14" t="s">
        <v>29</v>
      </c>
      <c r="C19" s="17" t="s">
        <v>30</v>
      </c>
      <c r="D19" s="16">
        <v>2.9</v>
      </c>
      <c r="E19" s="16">
        <v>2.9</v>
      </c>
      <c r="F19" s="16">
        <v>0</v>
      </c>
      <c r="G19" s="16">
        <f>F19/E19*100</f>
        <v>0</v>
      </c>
      <c r="H19" s="16">
        <v>217.1</v>
      </c>
    </row>
    <row r="20" spans="1:8" s="12" customFormat="1" ht="18.649999999999999" customHeight="1">
      <c r="A20" s="8" t="s">
        <v>31</v>
      </c>
      <c r="B20" s="14"/>
      <c r="C20" s="10" t="s">
        <v>32</v>
      </c>
      <c r="D20" s="11">
        <f>D21+D22+D23</f>
        <v>0</v>
      </c>
      <c r="E20" s="11">
        <f>E21+E22+E23</f>
        <v>0</v>
      </c>
      <c r="F20" s="11">
        <f>F21+F22+F23</f>
        <v>1</v>
      </c>
      <c r="G20" s="22"/>
      <c r="H20" s="11">
        <f>H21+H22+H23</f>
        <v>5</v>
      </c>
    </row>
    <row r="21" spans="1:8" s="12" customFormat="1" ht="55.25" hidden="1" customHeight="1">
      <c r="A21" s="13" t="s">
        <v>31</v>
      </c>
      <c r="B21" s="14" t="s">
        <v>33</v>
      </c>
      <c r="C21" s="15" t="s">
        <v>34</v>
      </c>
      <c r="D21" s="18">
        <v>0</v>
      </c>
      <c r="E21" s="18">
        <v>0</v>
      </c>
      <c r="F21" s="18">
        <v>0</v>
      </c>
      <c r="G21" s="16"/>
      <c r="H21" s="18"/>
    </row>
    <row r="22" spans="1:8" s="12" customFormat="1" ht="57.65" hidden="1" customHeight="1">
      <c r="A22" s="13" t="s">
        <v>31</v>
      </c>
      <c r="B22" s="19" t="s">
        <v>35</v>
      </c>
      <c r="C22" s="20" t="s">
        <v>36</v>
      </c>
      <c r="D22" s="18">
        <v>0</v>
      </c>
      <c r="E22" s="18">
        <v>0</v>
      </c>
      <c r="F22" s="18">
        <v>0</v>
      </c>
      <c r="G22" s="16"/>
      <c r="H22" s="18"/>
    </row>
    <row r="23" spans="1:8" ht="57" customHeight="1">
      <c r="A23" s="13" t="s">
        <v>31</v>
      </c>
      <c r="B23" s="14" t="s">
        <v>37</v>
      </c>
      <c r="C23" s="15" t="s">
        <v>38</v>
      </c>
      <c r="D23" s="18">
        <v>0</v>
      </c>
      <c r="E23" s="18">
        <v>0</v>
      </c>
      <c r="F23" s="18">
        <v>1</v>
      </c>
      <c r="G23" s="16"/>
      <c r="H23" s="18">
        <v>5</v>
      </c>
    </row>
    <row r="24" spans="1:8" s="12" customFormat="1" ht="23" customHeight="1">
      <c r="A24" s="8" t="s">
        <v>39</v>
      </c>
      <c r="B24" s="14"/>
      <c r="C24" s="10" t="s">
        <v>40</v>
      </c>
      <c r="D24" s="11">
        <f t="shared" ref="D24:H24" si="1">D25+D26+D27+D28</f>
        <v>5167.6999999999989</v>
      </c>
      <c r="E24" s="11">
        <f>E25+E26+E27+E28</f>
        <v>5167.6999999999989</v>
      </c>
      <c r="F24" s="11">
        <f>F25+F26+F27+F28</f>
        <v>4937.8999999999996</v>
      </c>
      <c r="G24" s="11">
        <f t="shared" ref="G24:G28" si="2">F24/E24*100</f>
        <v>95.553147435029146</v>
      </c>
      <c r="H24" s="11">
        <f t="shared" si="1"/>
        <v>20879.8</v>
      </c>
    </row>
    <row r="25" spans="1:8" ht="45.65" customHeight="1">
      <c r="A25" s="13" t="s">
        <v>39</v>
      </c>
      <c r="B25" s="14" t="s">
        <v>41</v>
      </c>
      <c r="C25" s="15" t="s">
        <v>42</v>
      </c>
      <c r="D25" s="16">
        <v>2277.9</v>
      </c>
      <c r="E25" s="16">
        <v>2277.9</v>
      </c>
      <c r="F25" s="16">
        <v>2169.1999999999998</v>
      </c>
      <c r="G25" s="16">
        <f t="shared" si="2"/>
        <v>95.22806093331576</v>
      </c>
      <c r="H25" s="16">
        <v>9137.9</v>
      </c>
    </row>
    <row r="26" spans="1:8" ht="53" customHeight="1">
      <c r="A26" s="13" t="s">
        <v>39</v>
      </c>
      <c r="B26" s="14" t="s">
        <v>43</v>
      </c>
      <c r="C26" s="15" t="s">
        <v>44</v>
      </c>
      <c r="D26" s="16">
        <v>20.2</v>
      </c>
      <c r="E26" s="16">
        <v>20.2</v>
      </c>
      <c r="F26" s="16">
        <v>15.1</v>
      </c>
      <c r="G26" s="16">
        <f t="shared" si="2"/>
        <v>74.752475247524757</v>
      </c>
      <c r="H26" s="16">
        <v>72.5</v>
      </c>
    </row>
    <row r="27" spans="1:8" ht="53.4" customHeight="1">
      <c r="A27" s="13" t="s">
        <v>39</v>
      </c>
      <c r="B27" s="14" t="s">
        <v>45</v>
      </c>
      <c r="C27" s="15" t="s">
        <v>46</v>
      </c>
      <c r="D27" s="16">
        <v>3349.2</v>
      </c>
      <c r="E27" s="16">
        <v>3349.2</v>
      </c>
      <c r="F27" s="16">
        <v>3180.5</v>
      </c>
      <c r="G27" s="16">
        <f t="shared" si="2"/>
        <v>94.962976233130306</v>
      </c>
      <c r="H27" s="16">
        <v>13417.2</v>
      </c>
    </row>
    <row r="28" spans="1:8" ht="55.25" customHeight="1">
      <c r="A28" s="13" t="s">
        <v>39</v>
      </c>
      <c r="B28" s="14" t="s">
        <v>47</v>
      </c>
      <c r="C28" s="15" t="s">
        <v>48</v>
      </c>
      <c r="D28" s="16">
        <v>-479.6</v>
      </c>
      <c r="E28" s="16">
        <v>-479.6</v>
      </c>
      <c r="F28" s="16">
        <v>-426.9</v>
      </c>
      <c r="G28" s="16">
        <f t="shared" si="2"/>
        <v>89.011676396997487</v>
      </c>
      <c r="H28" s="16">
        <v>-1747.8</v>
      </c>
    </row>
    <row r="29" spans="1:8" s="12" customFormat="1" ht="13.25" customHeight="1">
      <c r="A29" s="8" t="s">
        <v>49</v>
      </c>
      <c r="B29" s="14" t="s">
        <v>22</v>
      </c>
      <c r="C29" s="10" t="s">
        <v>50</v>
      </c>
      <c r="D29" s="11">
        <f>D31+D30</f>
        <v>0</v>
      </c>
      <c r="E29" s="11">
        <f>E31+E30</f>
        <v>0</v>
      </c>
      <c r="F29" s="11">
        <f t="shared" ref="F29:H29" si="3">F31+F30</f>
        <v>33.1</v>
      </c>
      <c r="G29" s="22"/>
      <c r="H29" s="11">
        <f t="shared" si="3"/>
        <v>350</v>
      </c>
    </row>
    <row r="30" spans="1:8" s="23" customFormat="1" ht="45.65" customHeight="1">
      <c r="A30" s="13" t="s">
        <v>49</v>
      </c>
      <c r="B30" s="14" t="s">
        <v>51</v>
      </c>
      <c r="C30" s="15" t="s">
        <v>52</v>
      </c>
      <c r="D30" s="16">
        <v>0</v>
      </c>
      <c r="E30" s="16">
        <v>0</v>
      </c>
      <c r="F30" s="16">
        <v>2</v>
      </c>
      <c r="G30" s="16"/>
      <c r="H30" s="16">
        <v>50</v>
      </c>
    </row>
    <row r="31" spans="1:8" ht="54.65" customHeight="1">
      <c r="A31" s="13" t="s">
        <v>49</v>
      </c>
      <c r="B31" s="14" t="s">
        <v>37</v>
      </c>
      <c r="C31" s="15" t="s">
        <v>38</v>
      </c>
      <c r="D31" s="16">
        <v>0</v>
      </c>
      <c r="E31" s="16">
        <v>0</v>
      </c>
      <c r="F31" s="16">
        <v>31.1</v>
      </c>
      <c r="G31" s="16"/>
      <c r="H31" s="16">
        <v>300</v>
      </c>
    </row>
    <row r="32" spans="1:8" s="12" customFormat="1" ht="26.4" customHeight="1">
      <c r="A32" s="8" t="s">
        <v>53</v>
      </c>
      <c r="B32" s="14" t="s">
        <v>22</v>
      </c>
      <c r="C32" s="10" t="s">
        <v>54</v>
      </c>
      <c r="D32" s="11">
        <f t="shared" ref="D32:H32" si="4">SUM(D33:D37)</f>
        <v>0</v>
      </c>
      <c r="E32" s="11">
        <f>SUM(E33:E37)</f>
        <v>0</v>
      </c>
      <c r="F32" s="11">
        <f>SUM(F33:F37)</f>
        <v>21</v>
      </c>
      <c r="G32" s="11"/>
      <c r="H32" s="11">
        <f t="shared" si="4"/>
        <v>30</v>
      </c>
    </row>
    <row r="33" spans="1:8" s="23" customFormat="1" ht="66" customHeight="1">
      <c r="A33" s="24" t="s">
        <v>53</v>
      </c>
      <c r="B33" s="19" t="s">
        <v>55</v>
      </c>
      <c r="C33" s="20" t="s">
        <v>56</v>
      </c>
      <c r="D33" s="16">
        <v>0</v>
      </c>
      <c r="E33" s="16">
        <v>0</v>
      </c>
      <c r="F33" s="16">
        <v>5</v>
      </c>
      <c r="G33" s="18"/>
      <c r="H33" s="16">
        <v>10</v>
      </c>
    </row>
    <row r="34" spans="1:8" ht="66" customHeight="1">
      <c r="A34" s="13" t="s">
        <v>53</v>
      </c>
      <c r="B34" s="14" t="s">
        <v>57</v>
      </c>
      <c r="C34" s="15" t="s">
        <v>58</v>
      </c>
      <c r="D34" s="16">
        <v>0</v>
      </c>
      <c r="E34" s="16">
        <v>0</v>
      </c>
      <c r="F34" s="16">
        <v>16</v>
      </c>
      <c r="G34" s="16"/>
      <c r="H34" s="16">
        <v>20</v>
      </c>
    </row>
    <row r="35" spans="1:8" ht="66" hidden="1" customHeight="1">
      <c r="A35" s="13" t="s">
        <v>53</v>
      </c>
      <c r="B35" s="14" t="s">
        <v>66</v>
      </c>
      <c r="C35" s="15" t="s">
        <v>67</v>
      </c>
      <c r="D35" s="16">
        <v>0</v>
      </c>
      <c r="E35" s="16">
        <v>0</v>
      </c>
      <c r="F35" s="16"/>
      <c r="G35" s="16"/>
      <c r="H35" s="16"/>
    </row>
    <row r="36" spans="1:8" ht="66" hidden="1" customHeight="1">
      <c r="A36" s="13" t="s">
        <v>53</v>
      </c>
      <c r="B36" s="14" t="s">
        <v>59</v>
      </c>
      <c r="C36" s="15" t="s">
        <v>60</v>
      </c>
      <c r="D36" s="16">
        <v>0</v>
      </c>
      <c r="E36" s="16">
        <v>0</v>
      </c>
      <c r="F36" s="16">
        <v>0</v>
      </c>
      <c r="G36" s="16"/>
      <c r="H36" s="16">
        <v>0</v>
      </c>
    </row>
    <row r="37" spans="1:8" ht="53" hidden="1" customHeight="1">
      <c r="A37" s="13" t="s">
        <v>53</v>
      </c>
      <c r="B37" s="14" t="s">
        <v>37</v>
      </c>
      <c r="C37" s="15" t="s">
        <v>38</v>
      </c>
      <c r="D37" s="16">
        <v>0</v>
      </c>
      <c r="E37" s="16">
        <v>0</v>
      </c>
      <c r="F37" s="16">
        <v>0</v>
      </c>
      <c r="G37" s="16"/>
      <c r="H37" s="16">
        <v>0</v>
      </c>
    </row>
    <row r="38" spans="1:8" s="12" customFormat="1" ht="14" hidden="1" customHeight="1">
      <c r="A38" s="8" t="s">
        <v>61</v>
      </c>
      <c r="B38" s="14" t="s">
        <v>22</v>
      </c>
      <c r="C38" s="10" t="s">
        <v>62</v>
      </c>
      <c r="D38" s="11">
        <f>D39</f>
        <v>0</v>
      </c>
      <c r="E38" s="11">
        <f t="shared" ref="E38:H38" si="5">E39</f>
        <v>0</v>
      </c>
      <c r="F38" s="11">
        <f t="shared" si="5"/>
        <v>0</v>
      </c>
      <c r="G38" s="11"/>
      <c r="H38" s="11">
        <f t="shared" si="5"/>
        <v>0</v>
      </c>
    </row>
    <row r="39" spans="1:8" ht="45" hidden="1" customHeight="1">
      <c r="A39" s="13" t="s">
        <v>61</v>
      </c>
      <c r="B39" s="14" t="s">
        <v>59</v>
      </c>
      <c r="C39" s="15" t="s">
        <v>63</v>
      </c>
      <c r="D39" s="16">
        <v>0</v>
      </c>
      <c r="E39" s="16">
        <v>0</v>
      </c>
      <c r="F39" s="16">
        <v>0</v>
      </c>
      <c r="G39" s="16"/>
      <c r="H39" s="16">
        <v>0</v>
      </c>
    </row>
    <row r="40" spans="1:8" s="12" customFormat="1" ht="13.25" customHeight="1">
      <c r="A40" s="8" t="s">
        <v>64</v>
      </c>
      <c r="B40" s="14" t="s">
        <v>22</v>
      </c>
      <c r="C40" s="10" t="s">
        <v>65</v>
      </c>
      <c r="D40" s="11">
        <f t="shared" ref="D40:H40" si="6">D41</f>
        <v>0</v>
      </c>
      <c r="E40" s="11">
        <f t="shared" si="6"/>
        <v>0</v>
      </c>
      <c r="F40" s="11">
        <f t="shared" si="6"/>
        <v>18</v>
      </c>
      <c r="G40" s="11"/>
      <c r="H40" s="11">
        <f t="shared" si="6"/>
        <v>0</v>
      </c>
    </row>
    <row r="41" spans="1:8" ht="65">
      <c r="A41" s="13" t="s">
        <v>64</v>
      </c>
      <c r="B41" s="14" t="s">
        <v>66</v>
      </c>
      <c r="C41" s="15" t="s">
        <v>67</v>
      </c>
      <c r="D41" s="16">
        <v>0</v>
      </c>
      <c r="E41" s="16">
        <v>0</v>
      </c>
      <c r="F41" s="16">
        <v>18</v>
      </c>
      <c r="G41" s="16"/>
      <c r="H41" s="16">
        <v>0</v>
      </c>
    </row>
    <row r="42" spans="1:8" ht="26.4" hidden="1" customHeight="1">
      <c r="A42" s="8" t="s">
        <v>68</v>
      </c>
      <c r="B42" s="14" t="s">
        <v>22</v>
      </c>
      <c r="C42" s="10" t="s">
        <v>69</v>
      </c>
      <c r="D42" s="11">
        <f>D43</f>
        <v>0</v>
      </c>
      <c r="E42" s="11">
        <f t="shared" ref="E42:H42" si="7">E43</f>
        <v>0</v>
      </c>
      <c r="F42" s="11">
        <f t="shared" si="7"/>
        <v>0</v>
      </c>
      <c r="G42" s="11"/>
      <c r="H42" s="11">
        <f t="shared" si="7"/>
        <v>0</v>
      </c>
    </row>
    <row r="43" spans="1:8" s="23" customFormat="1" ht="68.400000000000006" hidden="1" customHeight="1">
      <c r="A43" s="13" t="s">
        <v>68</v>
      </c>
      <c r="B43" s="14" t="s">
        <v>59</v>
      </c>
      <c r="C43" s="15" t="s">
        <v>60</v>
      </c>
      <c r="D43" s="16">
        <v>0</v>
      </c>
      <c r="E43" s="16">
        <v>0</v>
      </c>
      <c r="F43" s="16">
        <v>0</v>
      </c>
      <c r="G43" s="16"/>
      <c r="H43" s="16">
        <v>0</v>
      </c>
    </row>
    <row r="44" spans="1:8" s="12" customFormat="1" ht="13.25" customHeight="1">
      <c r="A44" s="8" t="s">
        <v>70</v>
      </c>
      <c r="B44" s="14" t="s">
        <v>22</v>
      </c>
      <c r="C44" s="10" t="s">
        <v>71</v>
      </c>
      <c r="D44" s="11">
        <f>SUM(D45:D92)</f>
        <v>429407.1</v>
      </c>
      <c r="E44" s="11">
        <f>SUM(E45:E94)</f>
        <v>436807.1</v>
      </c>
      <c r="F44" s="11">
        <f>SUM(F45:F94)</f>
        <v>422561.80000000005</v>
      </c>
      <c r="G44" s="11">
        <f>F44/E44*100</f>
        <v>96.738766379942092</v>
      </c>
      <c r="H44" s="11">
        <f>SUM(H45:H94)</f>
        <v>1893877.1999999997</v>
      </c>
    </row>
    <row r="45" spans="1:8" ht="72" customHeight="1">
      <c r="A45" s="13" t="s">
        <v>70</v>
      </c>
      <c r="B45" s="14" t="s">
        <v>72</v>
      </c>
      <c r="C45" s="15" t="s">
        <v>73</v>
      </c>
      <c r="D45" s="16">
        <v>329622.09999999998</v>
      </c>
      <c r="E45" s="16">
        <v>329622.09999999998</v>
      </c>
      <c r="F45" s="16">
        <v>314648.5</v>
      </c>
      <c r="G45" s="16">
        <f>F45/E45*100</f>
        <v>95.457343424485202</v>
      </c>
      <c r="H45" s="16">
        <v>1308233.8999999999</v>
      </c>
    </row>
    <row r="46" spans="1:8" ht="53" customHeight="1">
      <c r="A46" s="13" t="s">
        <v>70</v>
      </c>
      <c r="B46" s="14" t="s">
        <v>74</v>
      </c>
      <c r="C46" s="15" t="s">
        <v>75</v>
      </c>
      <c r="D46" s="16"/>
      <c r="E46" s="16"/>
      <c r="F46" s="16">
        <v>302.60000000000002</v>
      </c>
      <c r="G46" s="16"/>
      <c r="H46" s="16"/>
    </row>
    <row r="47" spans="1:8" ht="69" customHeight="1">
      <c r="A47" s="13" t="s">
        <v>70</v>
      </c>
      <c r="B47" s="14" t="s">
        <v>76</v>
      </c>
      <c r="C47" s="15" t="s">
        <v>77</v>
      </c>
      <c r="D47" s="16"/>
      <c r="E47" s="16"/>
      <c r="F47" s="16">
        <v>-200.3</v>
      </c>
      <c r="G47" s="16"/>
      <c r="H47" s="16"/>
    </row>
    <row r="48" spans="1:8" ht="53" customHeight="1">
      <c r="A48" s="13" t="s">
        <v>70</v>
      </c>
      <c r="B48" s="14" t="s">
        <v>78</v>
      </c>
      <c r="C48" s="15" t="s">
        <v>79</v>
      </c>
      <c r="D48" s="16"/>
      <c r="E48" s="16"/>
      <c r="F48" s="16">
        <v>-0.8</v>
      </c>
      <c r="G48" s="16"/>
      <c r="H48" s="16"/>
    </row>
    <row r="49" spans="1:8" ht="95" customHeight="1">
      <c r="A49" s="13" t="s">
        <v>70</v>
      </c>
      <c r="B49" s="14" t="s">
        <v>80</v>
      </c>
      <c r="C49" s="15" t="s">
        <v>81</v>
      </c>
      <c r="D49" s="16">
        <v>253</v>
      </c>
      <c r="E49" s="16">
        <v>253</v>
      </c>
      <c r="F49" s="16">
        <v>211.2</v>
      </c>
      <c r="G49" s="16">
        <f>F49/E49*100</f>
        <v>83.478260869565219</v>
      </c>
      <c r="H49" s="16">
        <v>2720</v>
      </c>
    </row>
    <row r="50" spans="1:8" ht="83.4" customHeight="1">
      <c r="A50" s="13" t="s">
        <v>70</v>
      </c>
      <c r="B50" s="14" t="s">
        <v>82</v>
      </c>
      <c r="C50" s="15" t="s">
        <v>83</v>
      </c>
      <c r="D50" s="16"/>
      <c r="E50" s="16"/>
      <c r="F50" s="16">
        <v>0.6</v>
      </c>
      <c r="G50" s="16"/>
      <c r="H50" s="16"/>
    </row>
    <row r="51" spans="1:8" ht="83.4" hidden="1" customHeight="1">
      <c r="A51" s="13" t="s">
        <v>70</v>
      </c>
      <c r="B51" s="14" t="s">
        <v>84</v>
      </c>
      <c r="C51" s="15" t="s">
        <v>85</v>
      </c>
      <c r="D51" s="16"/>
      <c r="E51" s="16"/>
      <c r="F51" s="16">
        <v>0</v>
      </c>
      <c r="G51" s="16"/>
      <c r="H51" s="16"/>
    </row>
    <row r="52" spans="1:8" ht="96.65" customHeight="1">
      <c r="A52" s="13" t="s">
        <v>70</v>
      </c>
      <c r="B52" s="14" t="s">
        <v>86</v>
      </c>
      <c r="C52" s="15" t="s">
        <v>87</v>
      </c>
      <c r="D52" s="16"/>
      <c r="E52" s="16"/>
      <c r="F52" s="16">
        <v>12</v>
      </c>
      <c r="G52" s="16"/>
      <c r="H52" s="16"/>
    </row>
    <row r="53" spans="1:8" ht="53" customHeight="1">
      <c r="A53" s="13" t="s">
        <v>70</v>
      </c>
      <c r="B53" s="14" t="s">
        <v>88</v>
      </c>
      <c r="C53" s="15" t="s">
        <v>89</v>
      </c>
      <c r="D53" s="16">
        <v>1243</v>
      </c>
      <c r="E53" s="16">
        <v>3243</v>
      </c>
      <c r="F53" s="16">
        <v>3503.4</v>
      </c>
      <c r="G53" s="16">
        <f>F53/E53*100</f>
        <v>108.02960222016651</v>
      </c>
      <c r="H53" s="16">
        <v>13040</v>
      </c>
    </row>
    <row r="54" spans="1:8" ht="39.65" customHeight="1">
      <c r="A54" s="13" t="s">
        <v>70</v>
      </c>
      <c r="B54" s="14" t="s">
        <v>90</v>
      </c>
      <c r="C54" s="15" t="s">
        <v>91</v>
      </c>
      <c r="D54" s="16"/>
      <c r="E54" s="16"/>
      <c r="F54" s="16">
        <v>127.1</v>
      </c>
      <c r="G54" s="16"/>
      <c r="H54" s="16"/>
    </row>
    <row r="55" spans="1:8" ht="53" customHeight="1">
      <c r="A55" s="13" t="s">
        <v>70</v>
      </c>
      <c r="B55" s="14" t="s">
        <v>92</v>
      </c>
      <c r="C55" s="15" t="s">
        <v>93</v>
      </c>
      <c r="D55" s="16"/>
      <c r="E55" s="16"/>
      <c r="F55" s="16">
        <v>35.299999999999997</v>
      </c>
      <c r="G55" s="16"/>
      <c r="H55" s="16"/>
    </row>
    <row r="56" spans="1:8" ht="39.65" customHeight="1">
      <c r="A56" s="13" t="s">
        <v>70</v>
      </c>
      <c r="B56" s="14" t="s">
        <v>94</v>
      </c>
      <c r="C56" s="15" t="s">
        <v>95</v>
      </c>
      <c r="D56" s="16"/>
      <c r="E56" s="16"/>
      <c r="F56" s="16">
        <v>-12.9</v>
      </c>
      <c r="G56" s="16"/>
      <c r="H56" s="16"/>
    </row>
    <row r="57" spans="1:8" ht="83.4" customHeight="1">
      <c r="A57" s="13" t="s">
        <v>70</v>
      </c>
      <c r="B57" s="14" t="s">
        <v>96</v>
      </c>
      <c r="C57" s="15" t="s">
        <v>97</v>
      </c>
      <c r="D57" s="16">
        <v>3305</v>
      </c>
      <c r="E57" s="16">
        <v>1305</v>
      </c>
      <c r="F57" s="16">
        <v>1027.4000000000001</v>
      </c>
      <c r="G57" s="16">
        <f>F57/E57*100</f>
        <v>78.727969348659016</v>
      </c>
      <c r="H57" s="16">
        <v>9860</v>
      </c>
    </row>
    <row r="58" spans="1:8" ht="57.65" customHeight="1">
      <c r="A58" s="13" t="s">
        <v>70</v>
      </c>
      <c r="B58" s="14" t="s">
        <v>283</v>
      </c>
      <c r="C58" s="15" t="s">
        <v>284</v>
      </c>
      <c r="D58" s="16">
        <v>0</v>
      </c>
      <c r="E58" s="16">
        <v>0</v>
      </c>
      <c r="F58" s="16">
        <v>-277.89999999999998</v>
      </c>
      <c r="G58" s="16"/>
      <c r="H58" s="16"/>
    </row>
    <row r="59" spans="1:8" ht="41.4" customHeight="1">
      <c r="A59" s="13" t="s">
        <v>70</v>
      </c>
      <c r="B59" s="14" t="s">
        <v>287</v>
      </c>
      <c r="C59" s="15" t="s">
        <v>285</v>
      </c>
      <c r="D59" s="16"/>
      <c r="E59" s="16"/>
      <c r="F59" s="16">
        <v>0.1</v>
      </c>
      <c r="G59" s="16"/>
      <c r="H59" s="16"/>
    </row>
    <row r="60" spans="1:8" ht="57.65" customHeight="1">
      <c r="A60" s="13" t="s">
        <v>70</v>
      </c>
      <c r="B60" s="14" t="s">
        <v>288</v>
      </c>
      <c r="C60" s="15" t="s">
        <v>286</v>
      </c>
      <c r="D60" s="16"/>
      <c r="E60" s="16"/>
      <c r="F60" s="16">
        <v>1</v>
      </c>
      <c r="G60" s="16"/>
      <c r="H60" s="16"/>
    </row>
    <row r="61" spans="1:8" ht="39.65" customHeight="1">
      <c r="A61" s="13" t="s">
        <v>70</v>
      </c>
      <c r="B61" s="14" t="s">
        <v>98</v>
      </c>
      <c r="C61" s="15" t="s">
        <v>99</v>
      </c>
      <c r="D61" s="16">
        <v>18173</v>
      </c>
      <c r="E61" s="16">
        <v>18173</v>
      </c>
      <c r="F61" s="16">
        <v>18163.900000000001</v>
      </c>
      <c r="G61" s="16">
        <f>F61/E61*100</f>
        <v>99.949925713971282</v>
      </c>
      <c r="H61" s="16">
        <v>77940</v>
      </c>
    </row>
    <row r="62" spans="1:8" ht="26.4" customHeight="1">
      <c r="A62" s="13" t="s">
        <v>70</v>
      </c>
      <c r="B62" s="14" t="s">
        <v>100</v>
      </c>
      <c r="C62" s="15" t="s">
        <v>101</v>
      </c>
      <c r="D62" s="16"/>
      <c r="E62" s="16"/>
      <c r="F62" s="16">
        <v>49.9</v>
      </c>
      <c r="G62" s="16"/>
      <c r="H62" s="16"/>
    </row>
    <row r="63" spans="1:8" ht="39.65" customHeight="1">
      <c r="A63" s="13" t="s">
        <v>70</v>
      </c>
      <c r="B63" s="14" t="s">
        <v>102</v>
      </c>
      <c r="C63" s="15" t="s">
        <v>103</v>
      </c>
      <c r="D63" s="16"/>
      <c r="E63" s="16"/>
      <c r="F63" s="16">
        <v>31.5</v>
      </c>
      <c r="G63" s="16"/>
      <c r="H63" s="16"/>
    </row>
    <row r="64" spans="1:8" ht="33.65" hidden="1" customHeight="1">
      <c r="A64" s="13" t="s">
        <v>70</v>
      </c>
      <c r="B64" s="14" t="s">
        <v>104</v>
      </c>
      <c r="C64" s="15" t="s">
        <v>105</v>
      </c>
      <c r="D64" s="16"/>
      <c r="E64" s="16"/>
      <c r="F64" s="16">
        <v>0</v>
      </c>
      <c r="G64" s="16"/>
      <c r="H64" s="16"/>
    </row>
    <row r="65" spans="1:8" ht="45" hidden="1" customHeight="1">
      <c r="A65" s="13" t="s">
        <v>70</v>
      </c>
      <c r="B65" s="14" t="s">
        <v>106</v>
      </c>
      <c r="C65" s="15" t="s">
        <v>107</v>
      </c>
      <c r="D65" s="16">
        <v>0</v>
      </c>
      <c r="E65" s="16">
        <v>0</v>
      </c>
      <c r="F65" s="16">
        <v>0</v>
      </c>
      <c r="G65" s="16"/>
      <c r="H65" s="16"/>
    </row>
    <row r="66" spans="1:8" ht="28.25" customHeight="1">
      <c r="A66" s="13" t="s">
        <v>70</v>
      </c>
      <c r="B66" s="14" t="s">
        <v>108</v>
      </c>
      <c r="C66" s="15" t="s">
        <v>109</v>
      </c>
      <c r="D66" s="16">
        <v>43</v>
      </c>
      <c r="E66" s="16">
        <v>43</v>
      </c>
      <c r="F66" s="16">
        <v>4</v>
      </c>
      <c r="G66" s="16">
        <f t="shared" ref="G66" si="8">F66/E66*100</f>
        <v>9.3023255813953494</v>
      </c>
      <c r="H66" s="16">
        <v>53</v>
      </c>
    </row>
    <row r="67" spans="1:8" s="5" customFormat="1" ht="13.25" hidden="1" customHeight="1">
      <c r="A67" s="13" t="s">
        <v>70</v>
      </c>
      <c r="B67" s="14" t="s">
        <v>110</v>
      </c>
      <c r="C67" s="15" t="s">
        <v>111</v>
      </c>
      <c r="D67" s="16"/>
      <c r="E67" s="16"/>
      <c r="F67" s="16">
        <v>0</v>
      </c>
      <c r="G67" s="16"/>
      <c r="H67" s="16"/>
    </row>
    <row r="68" spans="1:8" s="5" customFormat="1" ht="34.25" customHeight="1">
      <c r="A68" s="13" t="s">
        <v>70</v>
      </c>
      <c r="B68" s="14" t="s">
        <v>112</v>
      </c>
      <c r="C68" s="15" t="s">
        <v>113</v>
      </c>
      <c r="D68" s="16"/>
      <c r="E68" s="16"/>
      <c r="F68" s="16">
        <v>0.3</v>
      </c>
      <c r="G68" s="16"/>
      <c r="H68" s="16"/>
    </row>
    <row r="69" spans="1:8" ht="55.25" customHeight="1">
      <c r="A69" s="13" t="s">
        <v>70</v>
      </c>
      <c r="B69" s="14" t="s">
        <v>114</v>
      </c>
      <c r="C69" s="25" t="s">
        <v>115</v>
      </c>
      <c r="D69" s="16">
        <v>3136</v>
      </c>
      <c r="E69" s="16">
        <v>3136</v>
      </c>
      <c r="F69" s="16">
        <v>3222.1</v>
      </c>
      <c r="G69" s="16">
        <f>F69/E69*100</f>
        <v>102.74553571428571</v>
      </c>
      <c r="H69" s="16">
        <v>11996</v>
      </c>
    </row>
    <row r="70" spans="1:8" ht="30" customHeight="1">
      <c r="A70" s="13" t="s">
        <v>70</v>
      </c>
      <c r="B70" s="14" t="s">
        <v>116</v>
      </c>
      <c r="C70" s="25" t="s">
        <v>117</v>
      </c>
      <c r="D70" s="16"/>
      <c r="E70" s="16"/>
      <c r="F70" s="16">
        <v>0.2</v>
      </c>
      <c r="G70" s="16"/>
      <c r="H70" s="16"/>
    </row>
    <row r="71" spans="1:8" ht="30" customHeight="1">
      <c r="A71" s="13" t="s">
        <v>70</v>
      </c>
      <c r="B71" s="14" t="s">
        <v>289</v>
      </c>
      <c r="C71" s="25" t="s">
        <v>105</v>
      </c>
      <c r="D71" s="16"/>
      <c r="E71" s="16"/>
      <c r="F71" s="16">
        <v>-47.7</v>
      </c>
      <c r="G71" s="16"/>
      <c r="H71" s="16"/>
    </row>
    <row r="72" spans="1:8" ht="53" customHeight="1">
      <c r="A72" s="13" t="s">
        <v>70</v>
      </c>
      <c r="B72" s="14" t="s">
        <v>118</v>
      </c>
      <c r="C72" s="15" t="s">
        <v>119</v>
      </c>
      <c r="D72" s="16">
        <v>2371</v>
      </c>
      <c r="E72" s="16">
        <v>2371</v>
      </c>
      <c r="F72" s="16">
        <v>2264.5</v>
      </c>
      <c r="G72" s="16">
        <f>F72/E72*100</f>
        <v>95.508224377899623</v>
      </c>
      <c r="H72" s="16">
        <v>42898</v>
      </c>
    </row>
    <row r="73" spans="1:8" ht="39.65" customHeight="1">
      <c r="A73" s="13" t="s">
        <v>70</v>
      </c>
      <c r="B73" s="14" t="s">
        <v>120</v>
      </c>
      <c r="C73" s="15" t="s">
        <v>121</v>
      </c>
      <c r="D73" s="16"/>
      <c r="E73" s="16"/>
      <c r="F73" s="16">
        <v>84.7</v>
      </c>
      <c r="G73" s="16"/>
      <c r="H73" s="16"/>
    </row>
    <row r="74" spans="1:8" ht="27.65" customHeight="1">
      <c r="A74" s="13" t="s">
        <v>70</v>
      </c>
      <c r="B74" s="14" t="s">
        <v>122</v>
      </c>
      <c r="C74" s="15" t="s">
        <v>123</v>
      </c>
      <c r="D74" s="16"/>
      <c r="E74" s="16"/>
      <c r="F74" s="16">
        <v>0.1</v>
      </c>
      <c r="G74" s="16"/>
      <c r="H74" s="16"/>
    </row>
    <row r="75" spans="1:8" ht="26.4" customHeight="1">
      <c r="A75" s="13" t="s">
        <v>70</v>
      </c>
      <c r="B75" s="14" t="s">
        <v>124</v>
      </c>
      <c r="C75" s="15" t="s">
        <v>125</v>
      </c>
      <c r="D75" s="16">
        <v>7333.8</v>
      </c>
      <c r="E75" s="16">
        <v>10733.8</v>
      </c>
      <c r="F75" s="16">
        <v>10388.9</v>
      </c>
      <c r="G75" s="16">
        <f>F75/E75*100</f>
        <v>96.786785667703896</v>
      </c>
      <c r="H75" s="16">
        <v>34521.9</v>
      </c>
    </row>
    <row r="76" spans="1:8" ht="13.25" customHeight="1">
      <c r="A76" s="13" t="s">
        <v>70</v>
      </c>
      <c r="B76" s="14" t="s">
        <v>126</v>
      </c>
      <c r="C76" s="15" t="s">
        <v>127</v>
      </c>
      <c r="D76" s="16"/>
      <c r="E76" s="16"/>
      <c r="F76" s="16">
        <v>187.9</v>
      </c>
      <c r="G76" s="16"/>
      <c r="H76" s="16"/>
    </row>
    <row r="77" spans="1:8" ht="26.4" customHeight="1">
      <c r="A77" s="13" t="s">
        <v>70</v>
      </c>
      <c r="B77" s="14" t="s">
        <v>128</v>
      </c>
      <c r="C77" s="15" t="s">
        <v>129</v>
      </c>
      <c r="D77" s="16"/>
      <c r="E77" s="16"/>
      <c r="F77" s="16">
        <v>1</v>
      </c>
      <c r="G77" s="16"/>
      <c r="H77" s="16"/>
    </row>
    <row r="78" spans="1:8" ht="13.25" customHeight="1">
      <c r="A78" s="13" t="s">
        <v>70</v>
      </c>
      <c r="B78" s="14" t="s">
        <v>130</v>
      </c>
      <c r="C78" s="15" t="s">
        <v>131</v>
      </c>
      <c r="D78" s="16"/>
      <c r="E78" s="16"/>
      <c r="F78" s="16">
        <v>6.7</v>
      </c>
      <c r="G78" s="16"/>
      <c r="H78" s="16"/>
    </row>
    <row r="79" spans="1:8" ht="26.4" customHeight="1">
      <c r="A79" s="13" t="s">
        <v>70</v>
      </c>
      <c r="B79" s="14" t="s">
        <v>132</v>
      </c>
      <c r="C79" s="15" t="s">
        <v>133</v>
      </c>
      <c r="D79" s="16">
        <v>8100</v>
      </c>
      <c r="E79" s="16">
        <v>8500</v>
      </c>
      <c r="F79" s="16">
        <v>9238.5</v>
      </c>
      <c r="G79" s="16">
        <f t="shared" ref="G79:G139" si="9">F79/E79*100</f>
        <v>108.68823529411765</v>
      </c>
      <c r="H79" s="16">
        <v>126358.39999999999</v>
      </c>
    </row>
    <row r="80" spans="1:8" ht="15" customHeight="1">
      <c r="A80" s="13" t="s">
        <v>70</v>
      </c>
      <c r="B80" s="14" t="s">
        <v>134</v>
      </c>
      <c r="C80" s="15" t="s">
        <v>135</v>
      </c>
      <c r="D80" s="16"/>
      <c r="E80" s="16"/>
      <c r="F80" s="16">
        <v>402.5</v>
      </c>
      <c r="G80" s="16"/>
      <c r="H80" s="16"/>
    </row>
    <row r="81" spans="1:8" ht="15" customHeight="1">
      <c r="A81" s="13" t="s">
        <v>70</v>
      </c>
      <c r="B81" s="14" t="s">
        <v>290</v>
      </c>
      <c r="C81" s="15" t="s">
        <v>291</v>
      </c>
      <c r="D81" s="16"/>
      <c r="E81" s="16"/>
      <c r="F81" s="16">
        <v>4.4000000000000004</v>
      </c>
      <c r="G81" s="16"/>
      <c r="H81" s="16"/>
    </row>
    <row r="82" spans="1:8" ht="44" customHeight="1">
      <c r="A82" s="13" t="s">
        <v>70</v>
      </c>
      <c r="B82" s="14" t="s">
        <v>136</v>
      </c>
      <c r="C82" s="17" t="s">
        <v>137</v>
      </c>
      <c r="D82" s="16">
        <v>48236.2</v>
      </c>
      <c r="E82" s="16">
        <v>51236.2</v>
      </c>
      <c r="F82" s="16">
        <v>51493.2</v>
      </c>
      <c r="G82" s="16">
        <f t="shared" si="9"/>
        <v>100.50159847920025</v>
      </c>
      <c r="H82" s="16">
        <v>219776.2</v>
      </c>
    </row>
    <row r="83" spans="1:8" ht="30.65" customHeight="1">
      <c r="A83" s="13" t="s">
        <v>70</v>
      </c>
      <c r="B83" s="14" t="s">
        <v>138</v>
      </c>
      <c r="C83" s="17" t="s">
        <v>139</v>
      </c>
      <c r="D83" s="16"/>
      <c r="E83" s="16"/>
      <c r="F83" s="16">
        <v>-4.9000000000000004</v>
      </c>
      <c r="G83" s="16"/>
      <c r="H83" s="16"/>
    </row>
    <row r="84" spans="1:8" ht="44" customHeight="1">
      <c r="A84" s="13" t="s">
        <v>70</v>
      </c>
      <c r="B84" s="14" t="s">
        <v>140</v>
      </c>
      <c r="C84" s="17" t="s">
        <v>141</v>
      </c>
      <c r="D84" s="16"/>
      <c r="E84" s="16"/>
      <c r="F84" s="16">
        <v>-18.3</v>
      </c>
      <c r="G84" s="16"/>
      <c r="H84" s="16"/>
    </row>
    <row r="85" spans="1:8" ht="30.65" customHeight="1">
      <c r="A85" s="13" t="s">
        <v>70</v>
      </c>
      <c r="B85" s="14" t="s">
        <v>292</v>
      </c>
      <c r="C85" s="17" t="s">
        <v>293</v>
      </c>
      <c r="D85" s="16"/>
      <c r="E85" s="16"/>
      <c r="F85" s="16">
        <v>6</v>
      </c>
      <c r="G85" s="16"/>
      <c r="H85" s="16"/>
    </row>
    <row r="86" spans="1:8" ht="52">
      <c r="A86" s="13" t="s">
        <v>70</v>
      </c>
      <c r="B86" s="14" t="s">
        <v>142</v>
      </c>
      <c r="C86" s="17" t="s">
        <v>143</v>
      </c>
      <c r="D86" s="16">
        <v>1130</v>
      </c>
      <c r="E86" s="16">
        <v>1730</v>
      </c>
      <c r="F86" s="16">
        <v>1695.4</v>
      </c>
      <c r="G86" s="16">
        <f t="shared" si="9"/>
        <v>98.000000000000014</v>
      </c>
      <c r="H86" s="16">
        <v>22511</v>
      </c>
    </row>
    <row r="87" spans="1:8" ht="26">
      <c r="A87" s="13" t="s">
        <v>70</v>
      </c>
      <c r="B87" s="14" t="s">
        <v>144</v>
      </c>
      <c r="C87" s="17" t="s">
        <v>145</v>
      </c>
      <c r="D87" s="16"/>
      <c r="E87" s="16"/>
      <c r="F87" s="16">
        <v>104.9</v>
      </c>
      <c r="G87" s="16"/>
      <c r="H87" s="16"/>
    </row>
    <row r="88" spans="1:8" ht="52">
      <c r="A88" s="13" t="s">
        <v>70</v>
      </c>
      <c r="B88" s="14" t="s">
        <v>146</v>
      </c>
      <c r="C88" s="17" t="s">
        <v>147</v>
      </c>
      <c r="D88" s="16"/>
      <c r="E88" s="16"/>
      <c r="F88" s="16">
        <v>-1.4</v>
      </c>
      <c r="G88" s="16"/>
      <c r="H88" s="16"/>
    </row>
    <row r="89" spans="1:8" ht="53" customHeight="1">
      <c r="A89" s="13" t="s">
        <v>70</v>
      </c>
      <c r="B89" s="14" t="s">
        <v>148</v>
      </c>
      <c r="C89" s="15" t="s">
        <v>149</v>
      </c>
      <c r="D89" s="16">
        <v>6461</v>
      </c>
      <c r="E89" s="16">
        <v>6461</v>
      </c>
      <c r="F89" s="16">
        <v>5505.8</v>
      </c>
      <c r="G89" s="16">
        <f t="shared" si="9"/>
        <v>85.215910849713666</v>
      </c>
      <c r="H89" s="16">
        <v>23410</v>
      </c>
    </row>
    <row r="90" spans="1:8" s="5" customFormat="1" ht="82.25" customHeight="1">
      <c r="A90" s="13" t="s">
        <v>70</v>
      </c>
      <c r="B90" s="14" t="s">
        <v>150</v>
      </c>
      <c r="C90" s="15" t="s">
        <v>151</v>
      </c>
      <c r="D90" s="16">
        <v>0</v>
      </c>
      <c r="E90" s="16">
        <v>0</v>
      </c>
      <c r="F90" s="16">
        <v>66.900000000000006</v>
      </c>
      <c r="G90" s="16"/>
      <c r="H90" s="16">
        <v>365.8</v>
      </c>
    </row>
    <row r="91" spans="1:8" ht="66" customHeight="1">
      <c r="A91" s="13" t="s">
        <v>70</v>
      </c>
      <c r="B91" s="14" t="s">
        <v>152</v>
      </c>
      <c r="C91" s="15" t="s">
        <v>153</v>
      </c>
      <c r="D91" s="16">
        <v>0</v>
      </c>
      <c r="E91" s="16">
        <v>0</v>
      </c>
      <c r="F91" s="16">
        <v>13.5</v>
      </c>
      <c r="G91" s="16"/>
      <c r="H91" s="16">
        <v>43</v>
      </c>
    </row>
    <row r="92" spans="1:8" ht="66" customHeight="1">
      <c r="A92" s="13" t="s">
        <v>70</v>
      </c>
      <c r="B92" s="14" t="s">
        <v>154</v>
      </c>
      <c r="C92" s="15" t="s">
        <v>155</v>
      </c>
      <c r="D92" s="16">
        <v>0</v>
      </c>
      <c r="E92" s="16">
        <v>0</v>
      </c>
      <c r="F92" s="16">
        <v>0</v>
      </c>
      <c r="G92" s="16"/>
      <c r="H92" s="16">
        <v>150</v>
      </c>
    </row>
    <row r="93" spans="1:8" ht="66" customHeight="1">
      <c r="A93" s="13" t="s">
        <v>70</v>
      </c>
      <c r="B93" s="14" t="s">
        <v>59</v>
      </c>
      <c r="C93" s="15" t="s">
        <v>60</v>
      </c>
      <c r="D93" s="16">
        <v>0</v>
      </c>
      <c r="E93" s="16">
        <v>0</v>
      </c>
      <c r="F93" s="16">
        <v>16</v>
      </c>
      <c r="G93" s="16"/>
      <c r="H93" s="16"/>
    </row>
    <row r="94" spans="1:8" ht="57.65" customHeight="1">
      <c r="A94" s="13" t="s">
        <v>70</v>
      </c>
      <c r="B94" s="14" t="s">
        <v>37</v>
      </c>
      <c r="C94" s="15" t="s">
        <v>38</v>
      </c>
      <c r="D94" s="16">
        <v>0</v>
      </c>
      <c r="E94" s="16">
        <v>0</v>
      </c>
      <c r="F94" s="16">
        <v>304</v>
      </c>
      <c r="G94" s="16"/>
      <c r="H94" s="16"/>
    </row>
    <row r="95" spans="1:8" s="12" customFormat="1" ht="13.25" customHeight="1">
      <c r="A95" s="8" t="s">
        <v>156</v>
      </c>
      <c r="B95" s="14" t="s">
        <v>22</v>
      </c>
      <c r="C95" s="10" t="s">
        <v>157</v>
      </c>
      <c r="D95" s="11">
        <f>SUM(D96:D101)</f>
        <v>0</v>
      </c>
      <c r="E95" s="11">
        <f>SUM(E96:E101)</f>
        <v>0</v>
      </c>
      <c r="F95" s="11">
        <f>SUM(F96:F101)</f>
        <v>1385.1</v>
      </c>
      <c r="G95" s="11"/>
      <c r="H95" s="11">
        <f>SUM(H96:H101)</f>
        <v>4495.8999999999996</v>
      </c>
    </row>
    <row r="96" spans="1:8" s="23" customFormat="1" ht="66" customHeight="1">
      <c r="A96" s="13" t="s">
        <v>156</v>
      </c>
      <c r="B96" s="19" t="s">
        <v>55</v>
      </c>
      <c r="C96" s="20" t="s">
        <v>56</v>
      </c>
      <c r="D96" s="16">
        <v>0</v>
      </c>
      <c r="E96" s="16">
        <v>0</v>
      </c>
      <c r="F96" s="18">
        <v>92</v>
      </c>
      <c r="G96" s="18"/>
      <c r="H96" s="16">
        <v>511</v>
      </c>
    </row>
    <row r="97" spans="1:8" s="23" customFormat="1" ht="66" customHeight="1">
      <c r="A97" s="13" t="s">
        <v>156</v>
      </c>
      <c r="B97" s="14" t="s">
        <v>57</v>
      </c>
      <c r="C97" s="15" t="s">
        <v>58</v>
      </c>
      <c r="D97" s="16">
        <v>0</v>
      </c>
      <c r="E97" s="16">
        <v>0</v>
      </c>
      <c r="F97" s="18">
        <v>11</v>
      </c>
      <c r="G97" s="18"/>
      <c r="H97" s="16">
        <v>37.799999999999997</v>
      </c>
    </row>
    <row r="98" spans="1:8" s="23" customFormat="1" ht="72.650000000000006" hidden="1" customHeight="1">
      <c r="A98" s="13" t="s">
        <v>156</v>
      </c>
      <c r="B98" s="14" t="s">
        <v>158</v>
      </c>
      <c r="C98" s="15" t="s">
        <v>159</v>
      </c>
      <c r="D98" s="16">
        <v>0</v>
      </c>
      <c r="E98" s="16">
        <v>0</v>
      </c>
      <c r="F98" s="18">
        <v>0</v>
      </c>
      <c r="G98" s="18"/>
      <c r="H98" s="16">
        <v>0</v>
      </c>
    </row>
    <row r="99" spans="1:8" s="23" customFormat="1" ht="39.65" customHeight="1">
      <c r="A99" s="13" t="s">
        <v>156</v>
      </c>
      <c r="B99" s="14" t="s">
        <v>51</v>
      </c>
      <c r="C99" s="15" t="s">
        <v>52</v>
      </c>
      <c r="D99" s="16">
        <v>0</v>
      </c>
      <c r="E99" s="16">
        <v>0</v>
      </c>
      <c r="F99" s="18">
        <v>91</v>
      </c>
      <c r="G99" s="18"/>
      <c r="H99" s="16">
        <v>100</v>
      </c>
    </row>
    <row r="100" spans="1:8" ht="66" customHeight="1">
      <c r="A100" s="13" t="s">
        <v>156</v>
      </c>
      <c r="B100" s="14" t="s">
        <v>59</v>
      </c>
      <c r="C100" s="15" t="s">
        <v>60</v>
      </c>
      <c r="D100" s="16">
        <v>0</v>
      </c>
      <c r="E100" s="16">
        <v>0</v>
      </c>
      <c r="F100" s="16">
        <v>202.4</v>
      </c>
      <c r="G100" s="16"/>
      <c r="H100" s="16">
        <v>169.1</v>
      </c>
    </row>
    <row r="101" spans="1:8" ht="53" customHeight="1">
      <c r="A101" s="13" t="s">
        <v>156</v>
      </c>
      <c r="B101" s="14" t="s">
        <v>37</v>
      </c>
      <c r="C101" s="15" t="s">
        <v>38</v>
      </c>
      <c r="D101" s="16">
        <v>0</v>
      </c>
      <c r="E101" s="16">
        <v>0</v>
      </c>
      <c r="F101" s="16">
        <v>988.7</v>
      </c>
      <c r="G101" s="16"/>
      <c r="H101" s="16">
        <v>3678</v>
      </c>
    </row>
    <row r="102" spans="1:8" s="12" customFormat="1" ht="13.25" customHeight="1">
      <c r="A102" s="8" t="s">
        <v>162</v>
      </c>
      <c r="B102" s="14" t="s">
        <v>22</v>
      </c>
      <c r="C102" s="10" t="s">
        <v>163</v>
      </c>
      <c r="D102" s="11">
        <f>SUM(D103:D104)</f>
        <v>0</v>
      </c>
      <c r="E102" s="11">
        <f>SUM(E103:E104)</f>
        <v>0</v>
      </c>
      <c r="F102" s="11">
        <f>SUM(F103:F104)</f>
        <v>10</v>
      </c>
      <c r="G102" s="22"/>
      <c r="H102" s="11">
        <f>SUM(H103:H104)</f>
        <v>40</v>
      </c>
    </row>
    <row r="103" spans="1:8" ht="39.65" customHeight="1">
      <c r="A103" s="13" t="s">
        <v>162</v>
      </c>
      <c r="B103" s="14" t="s">
        <v>164</v>
      </c>
      <c r="C103" s="15" t="s">
        <v>165</v>
      </c>
      <c r="D103" s="16">
        <v>0</v>
      </c>
      <c r="E103" s="16">
        <v>0</v>
      </c>
      <c r="F103" s="16">
        <v>10</v>
      </c>
      <c r="G103" s="16"/>
      <c r="H103" s="16">
        <v>40</v>
      </c>
    </row>
    <row r="104" spans="1:8" ht="66" hidden="1" customHeight="1">
      <c r="A104" s="13" t="s">
        <v>162</v>
      </c>
      <c r="B104" s="14" t="s">
        <v>59</v>
      </c>
      <c r="C104" s="15" t="s">
        <v>60</v>
      </c>
      <c r="D104" s="16">
        <v>0</v>
      </c>
      <c r="E104" s="16">
        <v>0</v>
      </c>
      <c r="F104" s="16"/>
      <c r="G104" s="16"/>
      <c r="H104" s="16">
        <v>0</v>
      </c>
    </row>
    <row r="105" spans="1:8" s="12" customFormat="1" ht="26.4" customHeight="1">
      <c r="A105" s="8" t="s">
        <v>166</v>
      </c>
      <c r="B105" s="14" t="s">
        <v>22</v>
      </c>
      <c r="C105" s="10" t="s">
        <v>167</v>
      </c>
      <c r="D105" s="11">
        <f>SUM(D106:D106)</f>
        <v>0</v>
      </c>
      <c r="E105" s="11">
        <f>SUM(E106:E106)</f>
        <v>0</v>
      </c>
      <c r="F105" s="11">
        <f>SUM(F106:F106)</f>
        <v>437</v>
      </c>
      <c r="G105" s="11"/>
      <c r="H105" s="11">
        <f>SUM(H106:H106)</f>
        <v>825</v>
      </c>
    </row>
    <row r="106" spans="1:8" ht="53" customHeight="1">
      <c r="A106" s="13" t="s">
        <v>166</v>
      </c>
      <c r="B106" s="14" t="s">
        <v>168</v>
      </c>
      <c r="C106" s="15" t="s">
        <v>169</v>
      </c>
      <c r="D106" s="16">
        <v>0</v>
      </c>
      <c r="E106" s="16">
        <v>0</v>
      </c>
      <c r="F106" s="16">
        <v>437</v>
      </c>
      <c r="G106" s="16"/>
      <c r="H106" s="16">
        <v>825</v>
      </c>
    </row>
    <row r="107" spans="1:8" ht="26">
      <c r="A107" s="26" t="s">
        <v>294</v>
      </c>
      <c r="B107" s="21"/>
      <c r="C107" s="35" t="s">
        <v>171</v>
      </c>
      <c r="D107" s="22">
        <v>0</v>
      </c>
      <c r="E107" s="22">
        <f>SUM(E108:E109)</f>
        <v>0</v>
      </c>
      <c r="F107" s="22">
        <f>SUM(F108:F109)</f>
        <v>47.9</v>
      </c>
      <c r="G107" s="22"/>
      <c r="H107" s="22">
        <v>0</v>
      </c>
    </row>
    <row r="108" spans="1:8" ht="34.75" customHeight="1">
      <c r="A108" s="13" t="s">
        <v>294</v>
      </c>
      <c r="B108" s="36" t="s">
        <v>252</v>
      </c>
      <c r="C108" s="37" t="s">
        <v>253</v>
      </c>
      <c r="D108" s="16">
        <v>0</v>
      </c>
      <c r="E108" s="16">
        <v>0</v>
      </c>
      <c r="F108" s="16">
        <v>41.3</v>
      </c>
      <c r="G108" s="16"/>
      <c r="H108" s="16">
        <v>0</v>
      </c>
    </row>
    <row r="109" spans="1:8" ht="43.75" customHeight="1">
      <c r="A109" s="13" t="s">
        <v>294</v>
      </c>
      <c r="B109" s="36" t="s">
        <v>254</v>
      </c>
      <c r="C109" s="37" t="s">
        <v>63</v>
      </c>
      <c r="D109" s="16">
        <v>0</v>
      </c>
      <c r="E109" s="16">
        <v>0</v>
      </c>
      <c r="F109" s="16">
        <v>6.6</v>
      </c>
      <c r="G109" s="16"/>
      <c r="H109" s="16">
        <v>0</v>
      </c>
    </row>
    <row r="110" spans="1:8" s="12" customFormat="1" ht="30.65" hidden="1" customHeight="1">
      <c r="A110" s="8" t="s">
        <v>170</v>
      </c>
      <c r="B110" s="21"/>
      <c r="C110" s="10" t="s">
        <v>171</v>
      </c>
      <c r="D110" s="11">
        <f>D111</f>
        <v>0</v>
      </c>
      <c r="E110" s="11">
        <f t="shared" ref="E110:H110" si="10">E111</f>
        <v>0</v>
      </c>
      <c r="F110" s="11">
        <f t="shared" si="10"/>
        <v>0</v>
      </c>
      <c r="G110" s="16"/>
      <c r="H110" s="11">
        <f t="shared" si="10"/>
        <v>0</v>
      </c>
    </row>
    <row r="111" spans="1:8" ht="45" hidden="1" customHeight="1">
      <c r="A111" s="13" t="s">
        <v>170</v>
      </c>
      <c r="B111" s="14" t="s">
        <v>254</v>
      </c>
      <c r="C111" s="15" t="s">
        <v>63</v>
      </c>
      <c r="D111" s="16">
        <v>0</v>
      </c>
      <c r="E111" s="16">
        <v>0</v>
      </c>
      <c r="F111" s="16">
        <v>0</v>
      </c>
      <c r="G111" s="16"/>
      <c r="H111" s="16"/>
    </row>
    <row r="112" spans="1:8" ht="19.25" customHeight="1">
      <c r="A112" s="8" t="s">
        <v>172</v>
      </c>
      <c r="B112" s="14"/>
      <c r="C112" s="10" t="s">
        <v>173</v>
      </c>
      <c r="D112" s="11">
        <f t="shared" ref="D112:E112" si="11">D114+D113</f>
        <v>0</v>
      </c>
      <c r="E112" s="11">
        <f t="shared" si="11"/>
        <v>0</v>
      </c>
      <c r="F112" s="11">
        <f>F114+F113</f>
        <v>168</v>
      </c>
      <c r="G112" s="22"/>
      <c r="H112" s="11">
        <f t="shared" ref="H112" si="12">H114+H113</f>
        <v>1400</v>
      </c>
    </row>
    <row r="113" spans="1:8" ht="39" hidden="1">
      <c r="A113" s="24" t="s">
        <v>172</v>
      </c>
      <c r="B113" s="14" t="s">
        <v>254</v>
      </c>
      <c r="C113" s="15" t="s">
        <v>63</v>
      </c>
      <c r="D113" s="18">
        <v>0</v>
      </c>
      <c r="E113" s="18">
        <v>0</v>
      </c>
      <c r="F113" s="18"/>
      <c r="G113" s="18"/>
      <c r="H113" s="18">
        <v>0</v>
      </c>
    </row>
    <row r="114" spans="1:8" ht="26.4" customHeight="1">
      <c r="A114" s="13" t="s">
        <v>172</v>
      </c>
      <c r="B114" s="14" t="s">
        <v>160</v>
      </c>
      <c r="C114" s="15" t="s">
        <v>161</v>
      </c>
      <c r="D114" s="16">
        <v>0</v>
      </c>
      <c r="E114" s="16">
        <v>0</v>
      </c>
      <c r="F114" s="16">
        <v>168</v>
      </c>
      <c r="G114" s="16"/>
      <c r="H114" s="16">
        <v>1400</v>
      </c>
    </row>
    <row r="115" spans="1:8" s="12" customFormat="1" ht="13.25" hidden="1" customHeight="1">
      <c r="A115" s="8" t="s">
        <v>174</v>
      </c>
      <c r="B115" s="14" t="s">
        <v>22</v>
      </c>
      <c r="C115" s="10" t="s">
        <v>175</v>
      </c>
      <c r="D115" s="11">
        <f t="shared" ref="D115:H115" si="13">D116</f>
        <v>0</v>
      </c>
      <c r="E115" s="11">
        <f t="shared" si="13"/>
        <v>0</v>
      </c>
      <c r="F115" s="11">
        <f t="shared" si="13"/>
        <v>0</v>
      </c>
      <c r="G115" s="22"/>
      <c r="H115" s="11">
        <f t="shared" si="13"/>
        <v>0</v>
      </c>
    </row>
    <row r="116" spans="1:8" ht="27" hidden="1" customHeight="1">
      <c r="A116" s="13" t="s">
        <v>174</v>
      </c>
      <c r="B116" s="14" t="s">
        <v>160</v>
      </c>
      <c r="C116" s="15" t="s">
        <v>161</v>
      </c>
      <c r="D116" s="16">
        <v>0</v>
      </c>
      <c r="E116" s="16"/>
      <c r="F116" s="16">
        <v>0</v>
      </c>
      <c r="G116" s="16"/>
      <c r="H116" s="16">
        <v>0</v>
      </c>
    </row>
    <row r="117" spans="1:8" ht="13">
      <c r="A117" s="26" t="s">
        <v>296</v>
      </c>
      <c r="B117" s="21"/>
      <c r="C117" s="35" t="s">
        <v>295</v>
      </c>
      <c r="D117" s="22">
        <f>D118</f>
        <v>0</v>
      </c>
      <c r="E117" s="22">
        <f t="shared" ref="E117:F117" si="14">E118</f>
        <v>0</v>
      </c>
      <c r="F117" s="22">
        <f t="shared" si="14"/>
        <v>3</v>
      </c>
      <c r="G117" s="16"/>
      <c r="H117" s="22">
        <v>0</v>
      </c>
    </row>
    <row r="118" spans="1:8" ht="27" customHeight="1">
      <c r="A118" s="13" t="s">
        <v>296</v>
      </c>
      <c r="B118" s="14" t="s">
        <v>160</v>
      </c>
      <c r="C118" s="15" t="s">
        <v>161</v>
      </c>
      <c r="D118" s="16">
        <v>0</v>
      </c>
      <c r="E118" s="16">
        <v>0</v>
      </c>
      <c r="F118" s="16">
        <v>3</v>
      </c>
      <c r="G118" s="16"/>
      <c r="H118" s="16">
        <v>0</v>
      </c>
    </row>
    <row r="119" spans="1:8" s="12" customFormat="1" ht="13">
      <c r="A119" s="8" t="s">
        <v>176</v>
      </c>
      <c r="B119" s="14" t="s">
        <v>22</v>
      </c>
      <c r="C119" s="10" t="s">
        <v>177</v>
      </c>
      <c r="D119" s="11">
        <f>SUM(D121:D128)</f>
        <v>86.7</v>
      </c>
      <c r="E119" s="11">
        <f>SUM(E121:E128)</f>
        <v>86.7</v>
      </c>
      <c r="F119" s="11">
        <f>SUM(F120:F128)</f>
        <v>4264</v>
      </c>
      <c r="G119" s="11">
        <f t="shared" si="9"/>
        <v>4918.1084198385233</v>
      </c>
      <c r="H119" s="11">
        <f>SUM(H121:H128)</f>
        <v>13866.9</v>
      </c>
    </row>
    <row r="120" spans="1:8" s="12" customFormat="1" ht="26">
      <c r="A120" s="24" t="s">
        <v>176</v>
      </c>
      <c r="B120" s="14" t="s">
        <v>192</v>
      </c>
      <c r="C120" s="38" t="s">
        <v>193</v>
      </c>
      <c r="D120" s="18">
        <v>0</v>
      </c>
      <c r="E120" s="18">
        <v>0</v>
      </c>
      <c r="F120" s="18">
        <v>177</v>
      </c>
      <c r="G120" s="18"/>
      <c r="H120" s="18">
        <v>0</v>
      </c>
    </row>
    <row r="121" spans="1:8" ht="52">
      <c r="A121" s="13" t="s">
        <v>176</v>
      </c>
      <c r="B121" s="14" t="s">
        <v>297</v>
      </c>
      <c r="C121" s="15" t="s">
        <v>298</v>
      </c>
      <c r="D121" s="16">
        <v>0</v>
      </c>
      <c r="E121" s="16">
        <v>0</v>
      </c>
      <c r="F121" s="16">
        <v>3941.5</v>
      </c>
      <c r="G121" s="16"/>
      <c r="H121" s="18">
        <v>3941.5</v>
      </c>
    </row>
    <row r="122" spans="1:8" ht="39">
      <c r="A122" s="13" t="s">
        <v>176</v>
      </c>
      <c r="B122" s="14" t="s">
        <v>299</v>
      </c>
      <c r="C122" s="38" t="s">
        <v>300</v>
      </c>
      <c r="D122" s="16"/>
      <c r="E122" s="16">
        <v>0</v>
      </c>
      <c r="F122" s="16">
        <v>45.5</v>
      </c>
      <c r="G122" s="16"/>
      <c r="H122" s="18">
        <v>0</v>
      </c>
    </row>
    <row r="123" spans="1:8" ht="44.4" customHeight="1">
      <c r="A123" s="13" t="s">
        <v>176</v>
      </c>
      <c r="B123" s="14" t="s">
        <v>326</v>
      </c>
      <c r="C123" s="15" t="s">
        <v>178</v>
      </c>
      <c r="D123" s="16">
        <v>0</v>
      </c>
      <c r="E123" s="16">
        <v>0</v>
      </c>
      <c r="F123" s="16">
        <v>0</v>
      </c>
      <c r="G123" s="16"/>
      <c r="H123" s="18">
        <v>9716.7999999999993</v>
      </c>
    </row>
    <row r="124" spans="1:8" ht="11.4" hidden="1" customHeight="1">
      <c r="A124" s="13" t="s">
        <v>176</v>
      </c>
      <c r="B124" s="14" t="s">
        <v>327</v>
      </c>
      <c r="C124" s="15" t="s">
        <v>179</v>
      </c>
      <c r="D124" s="16"/>
      <c r="E124" s="16"/>
      <c r="F124" s="16"/>
      <c r="G124" s="16"/>
      <c r="H124" s="18">
        <v>0</v>
      </c>
    </row>
    <row r="125" spans="1:8" ht="26">
      <c r="A125" s="13" t="s">
        <v>176</v>
      </c>
      <c r="B125" s="14" t="s">
        <v>328</v>
      </c>
      <c r="C125" s="15" t="s">
        <v>188</v>
      </c>
      <c r="D125" s="16">
        <v>86.7</v>
      </c>
      <c r="E125" s="16">
        <v>86.7</v>
      </c>
      <c r="F125" s="16">
        <v>86.7</v>
      </c>
      <c r="G125" s="16"/>
      <c r="H125" s="18">
        <v>208.6</v>
      </c>
    </row>
    <row r="126" spans="1:8" ht="26.4" customHeight="1">
      <c r="A126" s="13" t="s">
        <v>176</v>
      </c>
      <c r="B126" s="14" t="s">
        <v>329</v>
      </c>
      <c r="C126" s="15" t="s">
        <v>181</v>
      </c>
      <c r="D126" s="16">
        <v>0</v>
      </c>
      <c r="E126" s="16">
        <v>0</v>
      </c>
      <c r="F126" s="16">
        <v>56.6</v>
      </c>
      <c r="G126" s="16"/>
      <c r="H126" s="16">
        <v>0</v>
      </c>
    </row>
    <row r="127" spans="1:8" ht="26.4" customHeight="1">
      <c r="A127" s="13" t="s">
        <v>176</v>
      </c>
      <c r="B127" s="14" t="s">
        <v>330</v>
      </c>
      <c r="C127" s="15" t="s">
        <v>182</v>
      </c>
      <c r="D127" s="16">
        <v>0</v>
      </c>
      <c r="E127" s="16">
        <v>0</v>
      </c>
      <c r="F127" s="16">
        <v>0.2</v>
      </c>
      <c r="G127" s="16"/>
      <c r="H127" s="16">
        <v>0</v>
      </c>
    </row>
    <row r="128" spans="1:8" ht="26">
      <c r="A128" s="13" t="s">
        <v>176</v>
      </c>
      <c r="B128" s="14" t="s">
        <v>325</v>
      </c>
      <c r="C128" s="15" t="s">
        <v>183</v>
      </c>
      <c r="D128" s="16">
        <v>0</v>
      </c>
      <c r="E128" s="16">
        <v>0</v>
      </c>
      <c r="F128" s="16">
        <v>-43.5</v>
      </c>
      <c r="G128" s="16"/>
      <c r="H128" s="16">
        <v>0</v>
      </c>
    </row>
    <row r="129" spans="1:8" s="12" customFormat="1" ht="13.25" customHeight="1">
      <c r="A129" s="8" t="s">
        <v>184</v>
      </c>
      <c r="B129" s="14" t="s">
        <v>22</v>
      </c>
      <c r="C129" s="10" t="s">
        <v>185</v>
      </c>
      <c r="D129" s="11">
        <f>SUM(D131:D144)</f>
        <v>343163.69999999995</v>
      </c>
      <c r="E129" s="11">
        <f>SUM(E131:E144)</f>
        <v>342889.4</v>
      </c>
      <c r="F129" s="11">
        <f>SUM(F130:F144)</f>
        <v>243492.09999999998</v>
      </c>
      <c r="G129" s="11">
        <f t="shared" si="9"/>
        <v>71.01184813528792</v>
      </c>
      <c r="H129" s="11">
        <f>SUM(H131:H144)</f>
        <v>1713474.1</v>
      </c>
    </row>
    <row r="130" spans="1:8" s="12" customFormat="1" ht="26">
      <c r="A130" s="24" t="s">
        <v>184</v>
      </c>
      <c r="B130" s="14" t="s">
        <v>192</v>
      </c>
      <c r="C130" s="38" t="s">
        <v>193</v>
      </c>
      <c r="D130" s="18"/>
      <c r="E130" s="18">
        <v>0</v>
      </c>
      <c r="F130" s="18">
        <v>317.7</v>
      </c>
      <c r="G130" s="18"/>
      <c r="H130" s="18"/>
    </row>
    <row r="131" spans="1:8" ht="52">
      <c r="A131" s="13" t="s">
        <v>184</v>
      </c>
      <c r="B131" s="14" t="s">
        <v>297</v>
      </c>
      <c r="C131" s="15" t="s">
        <v>298</v>
      </c>
      <c r="D131" s="16">
        <v>0</v>
      </c>
      <c r="E131" s="16">
        <v>0</v>
      </c>
      <c r="F131" s="16">
        <v>31756.400000000001</v>
      </c>
      <c r="G131" s="16"/>
      <c r="H131" s="16">
        <v>31756.5</v>
      </c>
    </row>
    <row r="132" spans="1:8" ht="39">
      <c r="A132" s="13" t="s">
        <v>184</v>
      </c>
      <c r="B132" s="14" t="s">
        <v>299</v>
      </c>
      <c r="C132" s="38" t="s">
        <v>300</v>
      </c>
      <c r="D132" s="16">
        <v>0</v>
      </c>
      <c r="E132" s="16">
        <v>0</v>
      </c>
      <c r="F132" s="16">
        <v>302.8</v>
      </c>
      <c r="G132" s="16"/>
      <c r="H132" s="16">
        <v>0</v>
      </c>
    </row>
    <row r="133" spans="1:8" ht="52">
      <c r="A133" s="13" t="s">
        <v>184</v>
      </c>
      <c r="B133" s="39" t="s">
        <v>301</v>
      </c>
      <c r="C133" s="38" t="s">
        <v>302</v>
      </c>
      <c r="D133" s="16">
        <v>0</v>
      </c>
      <c r="E133" s="16">
        <v>0</v>
      </c>
      <c r="F133" s="16">
        <v>9.9</v>
      </c>
      <c r="G133" s="16"/>
      <c r="H133" s="16">
        <v>88.4</v>
      </c>
    </row>
    <row r="134" spans="1:8" ht="52.75" hidden="1" customHeight="1">
      <c r="A134" s="13" t="s">
        <v>184</v>
      </c>
      <c r="B134" s="14" t="s">
        <v>186</v>
      </c>
      <c r="C134" s="15" t="s">
        <v>187</v>
      </c>
      <c r="D134" s="16">
        <v>0</v>
      </c>
      <c r="E134" s="16">
        <v>0</v>
      </c>
      <c r="F134" s="16">
        <v>0</v>
      </c>
      <c r="G134" s="16"/>
      <c r="H134" s="16">
        <v>0</v>
      </c>
    </row>
    <row r="135" spans="1:8" ht="13">
      <c r="A135" s="13" t="s">
        <v>184</v>
      </c>
      <c r="B135" s="39" t="s">
        <v>194</v>
      </c>
      <c r="C135" s="38" t="s">
        <v>195</v>
      </c>
      <c r="D135" s="16">
        <v>0</v>
      </c>
      <c r="E135" s="16">
        <v>0</v>
      </c>
      <c r="F135" s="16">
        <v>3.4</v>
      </c>
      <c r="G135" s="16"/>
      <c r="H135" s="16">
        <v>0</v>
      </c>
    </row>
    <row r="136" spans="1:8" ht="13">
      <c r="A136" s="13" t="s">
        <v>184</v>
      </c>
      <c r="B136" s="39" t="s">
        <v>236</v>
      </c>
      <c r="C136" s="38" t="s">
        <v>257</v>
      </c>
      <c r="D136" s="16">
        <v>0</v>
      </c>
      <c r="E136" s="16">
        <v>0</v>
      </c>
      <c r="F136" s="16">
        <v>35.6</v>
      </c>
      <c r="G136" s="16"/>
      <c r="H136" s="16">
        <v>0</v>
      </c>
    </row>
    <row r="137" spans="1:8" ht="26">
      <c r="A137" s="13" t="s">
        <v>184</v>
      </c>
      <c r="B137" s="40" t="s">
        <v>311</v>
      </c>
      <c r="C137" s="42" t="s">
        <v>258</v>
      </c>
      <c r="D137" s="16">
        <v>0</v>
      </c>
      <c r="E137" s="16">
        <v>0</v>
      </c>
      <c r="F137" s="16">
        <v>0</v>
      </c>
      <c r="G137" s="16"/>
      <c r="H137" s="16">
        <v>1205.9000000000001</v>
      </c>
    </row>
    <row r="138" spans="1:8" ht="13.25" customHeight="1">
      <c r="A138" s="13" t="s">
        <v>184</v>
      </c>
      <c r="B138" s="14" t="s">
        <v>327</v>
      </c>
      <c r="C138" s="15" t="s">
        <v>179</v>
      </c>
      <c r="D138" s="16">
        <v>7070.6</v>
      </c>
      <c r="E138" s="16">
        <v>7870.6</v>
      </c>
      <c r="F138" s="16">
        <v>7870.6</v>
      </c>
      <c r="G138" s="16">
        <f t="shared" si="9"/>
        <v>100</v>
      </c>
      <c r="H138" s="16">
        <v>32432.3</v>
      </c>
    </row>
    <row r="139" spans="1:8" ht="26.4" customHeight="1">
      <c r="A139" s="13" t="s">
        <v>184</v>
      </c>
      <c r="B139" s="14" t="s">
        <v>328</v>
      </c>
      <c r="C139" s="15" t="s">
        <v>188</v>
      </c>
      <c r="D139" s="16">
        <v>336093.1</v>
      </c>
      <c r="E139" s="16">
        <v>212668.9</v>
      </c>
      <c r="F139" s="16">
        <v>212668.9</v>
      </c>
      <c r="G139" s="16">
        <f t="shared" si="9"/>
        <v>100</v>
      </c>
      <c r="H139" s="16">
        <v>1523838.3</v>
      </c>
    </row>
    <row r="140" spans="1:8" ht="13">
      <c r="A140" s="13" t="s">
        <v>184</v>
      </c>
      <c r="B140" s="14" t="s">
        <v>331</v>
      </c>
      <c r="C140" s="15" t="s">
        <v>180</v>
      </c>
      <c r="D140" s="16">
        <v>0</v>
      </c>
      <c r="E140" s="16">
        <v>0</v>
      </c>
      <c r="F140" s="16">
        <v>0</v>
      </c>
      <c r="G140" s="16"/>
      <c r="H140" s="16">
        <v>1802.8</v>
      </c>
    </row>
    <row r="141" spans="1:8" ht="13.25" hidden="1" customHeight="1">
      <c r="A141" s="13" t="s">
        <v>184</v>
      </c>
      <c r="B141" s="14" t="s">
        <v>332</v>
      </c>
      <c r="C141" s="15" t="s">
        <v>189</v>
      </c>
      <c r="D141" s="16">
        <v>0</v>
      </c>
      <c r="E141" s="16"/>
      <c r="F141" s="16"/>
      <c r="G141" s="16"/>
      <c r="H141" s="16">
        <v>0</v>
      </c>
    </row>
    <row r="142" spans="1:8" ht="26">
      <c r="A142" s="13" t="s">
        <v>184</v>
      </c>
      <c r="B142" s="36" t="s">
        <v>329</v>
      </c>
      <c r="C142" s="37" t="s">
        <v>181</v>
      </c>
      <c r="D142" s="16">
        <v>0</v>
      </c>
      <c r="E142" s="16">
        <v>0</v>
      </c>
      <c r="F142" s="16">
        <v>657.4</v>
      </c>
      <c r="G142" s="16"/>
      <c r="H142" s="16">
        <v>0</v>
      </c>
    </row>
    <row r="143" spans="1:8" ht="26.4" customHeight="1">
      <c r="A143" s="13" t="s">
        <v>184</v>
      </c>
      <c r="B143" s="14" t="s">
        <v>330</v>
      </c>
      <c r="C143" s="15" t="s">
        <v>182</v>
      </c>
      <c r="D143" s="16">
        <v>0</v>
      </c>
      <c r="E143" s="16">
        <v>0</v>
      </c>
      <c r="F143" s="16">
        <v>175.8</v>
      </c>
      <c r="G143" s="16"/>
      <c r="H143" s="16">
        <v>0</v>
      </c>
    </row>
    <row r="144" spans="1:8" ht="26">
      <c r="A144" s="13" t="s">
        <v>184</v>
      </c>
      <c r="B144" s="14" t="s">
        <v>325</v>
      </c>
      <c r="C144" s="15" t="s">
        <v>183</v>
      </c>
      <c r="D144" s="16">
        <v>0</v>
      </c>
      <c r="E144" s="16">
        <v>122349.9</v>
      </c>
      <c r="F144" s="16">
        <v>-10306.4</v>
      </c>
      <c r="G144" s="16">
        <f t="shared" ref="G144:G202" si="15">F144/E144*100</f>
        <v>-8.4237093777763619</v>
      </c>
      <c r="H144" s="16">
        <v>122349.9</v>
      </c>
    </row>
    <row r="145" spans="1:8" s="12" customFormat="1" ht="13.25" customHeight="1">
      <c r="A145" s="8" t="s">
        <v>190</v>
      </c>
      <c r="B145" s="14" t="s">
        <v>22</v>
      </c>
      <c r="C145" s="10" t="s">
        <v>191</v>
      </c>
      <c r="D145" s="11">
        <f>SUM(D147:D151)</f>
        <v>36608.700000000004</v>
      </c>
      <c r="E145" s="11">
        <f>SUM(E146:E151)</f>
        <v>36604.700000000004</v>
      </c>
      <c r="F145" s="11">
        <f>SUM(F146:F151)</f>
        <v>31489.9</v>
      </c>
      <c r="G145" s="11">
        <f t="shared" si="15"/>
        <v>86.026930967881171</v>
      </c>
      <c r="H145" s="11">
        <f>SUM(H147:H151)</f>
        <v>126727.20000000001</v>
      </c>
    </row>
    <row r="146" spans="1:8" s="12" customFormat="1" ht="26">
      <c r="A146" s="24" t="s">
        <v>190</v>
      </c>
      <c r="B146" s="39" t="s">
        <v>303</v>
      </c>
      <c r="C146" s="38" t="s">
        <v>304</v>
      </c>
      <c r="D146" s="18">
        <v>0</v>
      </c>
      <c r="E146" s="18">
        <v>0</v>
      </c>
      <c r="F146" s="18">
        <v>7</v>
      </c>
      <c r="G146" s="18"/>
      <c r="H146" s="18">
        <v>0</v>
      </c>
    </row>
    <row r="147" spans="1:8" s="23" customFormat="1" ht="26.4" customHeight="1">
      <c r="A147" s="13" t="s">
        <v>190</v>
      </c>
      <c r="B147" s="14" t="s">
        <v>192</v>
      </c>
      <c r="C147" s="15" t="s">
        <v>193</v>
      </c>
      <c r="D147" s="16">
        <v>5121.8</v>
      </c>
      <c r="E147" s="16">
        <v>5121.8</v>
      </c>
      <c r="F147" s="16">
        <v>0</v>
      </c>
      <c r="G147" s="16">
        <f t="shared" si="15"/>
        <v>0</v>
      </c>
      <c r="H147" s="16">
        <v>0</v>
      </c>
    </row>
    <row r="148" spans="1:8" ht="39">
      <c r="A148" s="13" t="s">
        <v>190</v>
      </c>
      <c r="B148" s="14" t="s">
        <v>299</v>
      </c>
      <c r="C148" s="38" t="s">
        <v>300</v>
      </c>
      <c r="D148" s="16">
        <v>0</v>
      </c>
      <c r="E148" s="16">
        <v>0</v>
      </c>
      <c r="F148" s="16">
        <v>0</v>
      </c>
      <c r="G148" s="16"/>
      <c r="H148" s="16">
        <v>104.5</v>
      </c>
    </row>
    <row r="149" spans="1:8" ht="19.75" customHeight="1">
      <c r="A149" s="13" t="s">
        <v>190</v>
      </c>
      <c r="B149" s="14" t="s">
        <v>333</v>
      </c>
      <c r="C149" s="15" t="s">
        <v>196</v>
      </c>
      <c r="D149" s="16">
        <v>31482.9</v>
      </c>
      <c r="E149" s="16">
        <v>31482.9</v>
      </c>
      <c r="F149" s="16">
        <v>31482.9</v>
      </c>
      <c r="G149" s="16">
        <f t="shared" si="15"/>
        <v>100</v>
      </c>
      <c r="H149" s="16">
        <v>125931.6</v>
      </c>
    </row>
    <row r="150" spans="1:8" ht="13">
      <c r="A150" s="13" t="s">
        <v>190</v>
      </c>
      <c r="B150" s="14" t="s">
        <v>327</v>
      </c>
      <c r="C150" s="15" t="s">
        <v>179</v>
      </c>
      <c r="D150" s="16">
        <v>0</v>
      </c>
      <c r="E150" s="16">
        <v>0</v>
      </c>
      <c r="F150" s="16">
        <v>0</v>
      </c>
      <c r="G150" s="16"/>
      <c r="H150" s="16">
        <v>675.1</v>
      </c>
    </row>
    <row r="151" spans="1:8" ht="26.4" customHeight="1">
      <c r="A151" s="13" t="s">
        <v>190</v>
      </c>
      <c r="B151" s="14" t="s">
        <v>328</v>
      </c>
      <c r="C151" s="15" t="s">
        <v>188</v>
      </c>
      <c r="D151" s="16">
        <v>4</v>
      </c>
      <c r="E151" s="16">
        <v>0</v>
      </c>
      <c r="F151" s="16">
        <v>0</v>
      </c>
      <c r="G151" s="16"/>
      <c r="H151" s="16">
        <v>16</v>
      </c>
    </row>
    <row r="152" spans="1:8" s="12" customFormat="1" ht="26.4" customHeight="1">
      <c r="A152" s="8" t="s">
        <v>197</v>
      </c>
      <c r="B152" s="14" t="s">
        <v>22</v>
      </c>
      <c r="C152" s="10" t="s">
        <v>198</v>
      </c>
      <c r="D152" s="11">
        <f>SUM(D153:D189)</f>
        <v>75827.500000000015</v>
      </c>
      <c r="E152" s="11">
        <f>SUM(E153:E189)</f>
        <v>764555.89999999991</v>
      </c>
      <c r="F152" s="11">
        <f>SUM(F153:F189)</f>
        <v>-892280.29999999993</v>
      </c>
      <c r="G152" s="11"/>
      <c r="H152" s="11">
        <f>SUM(H153:H189)</f>
        <v>2896819.6999999993</v>
      </c>
    </row>
    <row r="153" spans="1:8" ht="53" customHeight="1">
      <c r="A153" s="13" t="s">
        <v>197</v>
      </c>
      <c r="B153" s="14" t="s">
        <v>199</v>
      </c>
      <c r="C153" s="15" t="s">
        <v>200</v>
      </c>
      <c r="D153" s="16">
        <v>42000</v>
      </c>
      <c r="E153" s="16">
        <v>42000</v>
      </c>
      <c r="F153" s="16">
        <v>43856.5</v>
      </c>
      <c r="G153" s="16">
        <f t="shared" si="15"/>
        <v>104.4202380952381</v>
      </c>
      <c r="H153" s="16">
        <v>196336.8</v>
      </c>
    </row>
    <row r="154" spans="1:8" ht="53" customHeight="1">
      <c r="A154" s="13" t="s">
        <v>197</v>
      </c>
      <c r="B154" s="14" t="s">
        <v>201</v>
      </c>
      <c r="C154" s="15" t="s">
        <v>202</v>
      </c>
      <c r="D154" s="16">
        <v>1340</v>
      </c>
      <c r="E154" s="16">
        <v>1340</v>
      </c>
      <c r="F154" s="16">
        <v>1684.7</v>
      </c>
      <c r="G154" s="16">
        <f t="shared" si="15"/>
        <v>125.72388059701494</v>
      </c>
      <c r="H154" s="16">
        <v>8197</v>
      </c>
    </row>
    <row r="155" spans="1:8" ht="39.65" customHeight="1">
      <c r="A155" s="13" t="s">
        <v>197</v>
      </c>
      <c r="B155" s="14" t="s">
        <v>203</v>
      </c>
      <c r="C155" s="15" t="s">
        <v>204</v>
      </c>
      <c r="D155" s="16">
        <v>342.8</v>
      </c>
      <c r="E155" s="16">
        <v>342.8</v>
      </c>
      <c r="F155" s="16">
        <v>757.3</v>
      </c>
      <c r="G155" s="16">
        <f t="shared" si="15"/>
        <v>220.91598599766624</v>
      </c>
      <c r="H155" s="16">
        <v>1372.9</v>
      </c>
    </row>
    <row r="156" spans="1:8" ht="26.4" customHeight="1">
      <c r="A156" s="13" t="s">
        <v>197</v>
      </c>
      <c r="B156" s="27" t="s">
        <v>205</v>
      </c>
      <c r="C156" s="25" t="s">
        <v>206</v>
      </c>
      <c r="D156" s="16">
        <v>9443</v>
      </c>
      <c r="E156" s="16">
        <v>9443</v>
      </c>
      <c r="F156" s="16">
        <v>9018.6</v>
      </c>
      <c r="G156" s="16">
        <f t="shared" si="15"/>
        <v>95.505665572381659</v>
      </c>
      <c r="H156" s="16">
        <v>38343</v>
      </c>
    </row>
    <row r="157" spans="1:8" ht="66" customHeight="1">
      <c r="A157" s="13" t="s">
        <v>197</v>
      </c>
      <c r="B157" s="27" t="s">
        <v>207</v>
      </c>
      <c r="C157" s="25" t="s">
        <v>208</v>
      </c>
      <c r="D157" s="16">
        <v>1330</v>
      </c>
      <c r="E157" s="16">
        <v>1330</v>
      </c>
      <c r="F157" s="16">
        <v>1588.8</v>
      </c>
      <c r="G157" s="16">
        <f t="shared" si="15"/>
        <v>119.45864661654136</v>
      </c>
      <c r="H157" s="16">
        <v>5348.8</v>
      </c>
    </row>
    <row r="158" spans="1:8" ht="66" customHeight="1">
      <c r="A158" s="13" t="s">
        <v>197</v>
      </c>
      <c r="B158" s="27" t="s">
        <v>209</v>
      </c>
      <c r="C158" s="25" t="s">
        <v>210</v>
      </c>
      <c r="D158" s="16">
        <v>19.899999999999999</v>
      </c>
      <c r="E158" s="16">
        <v>19.899999999999999</v>
      </c>
      <c r="F158" s="16">
        <v>39.5</v>
      </c>
      <c r="G158" s="16">
        <f t="shared" si="15"/>
        <v>198.4924623115578</v>
      </c>
      <c r="H158" s="16">
        <v>80.2</v>
      </c>
    </row>
    <row r="159" spans="1:8" ht="39.65" customHeight="1">
      <c r="A159" s="13" t="s">
        <v>197</v>
      </c>
      <c r="B159" s="14" t="s">
        <v>211</v>
      </c>
      <c r="C159" s="15" t="s">
        <v>212</v>
      </c>
      <c r="D159" s="16">
        <v>0</v>
      </c>
      <c r="E159" s="16">
        <v>0</v>
      </c>
      <c r="F159" s="16">
        <v>0</v>
      </c>
      <c r="G159" s="16">
        <v>0</v>
      </c>
      <c r="H159" s="16">
        <v>395.7</v>
      </c>
    </row>
    <row r="160" spans="1:8" ht="53" customHeight="1">
      <c r="A160" s="13" t="s">
        <v>197</v>
      </c>
      <c r="B160" s="14" t="s">
        <v>213</v>
      </c>
      <c r="C160" s="15" t="s">
        <v>214</v>
      </c>
      <c r="D160" s="16">
        <v>3750</v>
      </c>
      <c r="E160" s="16">
        <v>3750</v>
      </c>
      <c r="F160" s="16">
        <v>2995.5</v>
      </c>
      <c r="G160" s="16">
        <f t="shared" si="15"/>
        <v>79.88</v>
      </c>
      <c r="H160" s="16">
        <v>15555.8</v>
      </c>
    </row>
    <row r="161" spans="1:8" ht="26.4" customHeight="1">
      <c r="A161" s="13" t="s">
        <v>197</v>
      </c>
      <c r="B161" s="14" t="s">
        <v>192</v>
      </c>
      <c r="C161" s="15" t="s">
        <v>193</v>
      </c>
      <c r="D161" s="16">
        <v>0</v>
      </c>
      <c r="E161" s="16">
        <v>0</v>
      </c>
      <c r="F161" s="16">
        <v>0</v>
      </c>
      <c r="G161" s="16"/>
      <c r="H161" s="16">
        <v>10389.299999999999</v>
      </c>
    </row>
    <row r="162" spans="1:8" ht="26.4" customHeight="1">
      <c r="A162" s="13" t="s">
        <v>197</v>
      </c>
      <c r="B162" s="14" t="s">
        <v>215</v>
      </c>
      <c r="C162" s="25" t="s">
        <v>216</v>
      </c>
      <c r="D162" s="16">
        <v>258.39999999999998</v>
      </c>
      <c r="E162" s="16">
        <v>258.39999999999998</v>
      </c>
      <c r="F162" s="16">
        <v>117.2</v>
      </c>
      <c r="G162" s="16">
        <f t="shared" si="15"/>
        <v>45.356037151702793</v>
      </c>
      <c r="H162" s="16">
        <v>1033.7</v>
      </c>
    </row>
    <row r="163" spans="1:8" ht="39">
      <c r="A163" s="13" t="s">
        <v>197</v>
      </c>
      <c r="B163" s="14" t="s">
        <v>299</v>
      </c>
      <c r="C163" s="38" t="s">
        <v>300</v>
      </c>
      <c r="D163" s="16">
        <v>34.4</v>
      </c>
      <c r="E163" s="16">
        <v>34.4</v>
      </c>
      <c r="F163" s="16">
        <v>0.2</v>
      </c>
      <c r="G163" s="16">
        <f>F163/E163*100</f>
        <v>0.58139534883720934</v>
      </c>
      <c r="H163" s="16">
        <v>191.2</v>
      </c>
    </row>
    <row r="164" spans="1:8" ht="13">
      <c r="A164" s="13" t="s">
        <v>197</v>
      </c>
      <c r="B164" s="14" t="s">
        <v>217</v>
      </c>
      <c r="C164" s="15" t="s">
        <v>218</v>
      </c>
      <c r="D164" s="16">
        <v>0</v>
      </c>
      <c r="E164" s="16">
        <v>0</v>
      </c>
      <c r="F164" s="16">
        <v>258.60000000000002</v>
      </c>
      <c r="G164" s="16"/>
      <c r="H164" s="16">
        <v>842.2</v>
      </c>
    </row>
    <row r="165" spans="1:8" ht="53" hidden="1" customHeight="1">
      <c r="A165" s="13" t="s">
        <v>197</v>
      </c>
      <c r="B165" s="14" t="s">
        <v>219</v>
      </c>
      <c r="C165" s="15" t="s">
        <v>220</v>
      </c>
      <c r="D165" s="16"/>
      <c r="E165" s="16"/>
      <c r="F165" s="16"/>
      <c r="G165" s="16"/>
      <c r="H165" s="16"/>
    </row>
    <row r="166" spans="1:8" ht="84" customHeight="1">
      <c r="A166" s="13" t="s">
        <v>197</v>
      </c>
      <c r="B166" s="28" t="s">
        <v>221</v>
      </c>
      <c r="C166" s="15" t="s">
        <v>222</v>
      </c>
      <c r="D166" s="16">
        <v>5866</v>
      </c>
      <c r="E166" s="16">
        <v>5866</v>
      </c>
      <c r="F166" s="16">
        <v>1702.4</v>
      </c>
      <c r="G166" s="16">
        <f t="shared" si="15"/>
        <v>29.021479713603821</v>
      </c>
      <c r="H166" s="16">
        <v>30918.7</v>
      </c>
    </row>
    <row r="167" spans="1:8" ht="83" customHeight="1">
      <c r="A167" s="13" t="s">
        <v>197</v>
      </c>
      <c r="B167" s="28" t="s">
        <v>223</v>
      </c>
      <c r="C167" s="15" t="s">
        <v>224</v>
      </c>
      <c r="D167" s="16">
        <v>3697.7</v>
      </c>
      <c r="E167" s="16">
        <v>3697.7</v>
      </c>
      <c r="F167" s="16">
        <v>3251.6</v>
      </c>
      <c r="G167" s="16">
        <f t="shared" si="15"/>
        <v>87.93574384076588</v>
      </c>
      <c r="H167" s="16">
        <v>19188.3</v>
      </c>
    </row>
    <row r="168" spans="1:8" ht="82.25" hidden="1" customHeight="1">
      <c r="A168" s="13" t="s">
        <v>197</v>
      </c>
      <c r="B168" s="28" t="s">
        <v>225</v>
      </c>
      <c r="C168" s="15" t="s">
        <v>226</v>
      </c>
      <c r="D168" s="16">
        <v>0</v>
      </c>
      <c r="E168" s="16"/>
      <c r="F168" s="16"/>
      <c r="G168" s="16"/>
      <c r="H168" s="16"/>
    </row>
    <row r="169" spans="1:8" ht="69.650000000000006" customHeight="1">
      <c r="A169" s="13" t="s">
        <v>197</v>
      </c>
      <c r="B169" s="14" t="s">
        <v>186</v>
      </c>
      <c r="C169" s="15" t="s">
        <v>227</v>
      </c>
      <c r="D169" s="16">
        <v>0</v>
      </c>
      <c r="E169" s="16">
        <v>0</v>
      </c>
      <c r="F169" s="16">
        <v>0</v>
      </c>
      <c r="G169" s="16"/>
      <c r="H169" s="16">
        <v>2.1</v>
      </c>
    </row>
    <row r="170" spans="1:8" ht="26.4" customHeight="1">
      <c r="A170" s="13" t="s">
        <v>197</v>
      </c>
      <c r="B170" s="14" t="s">
        <v>228</v>
      </c>
      <c r="C170" s="15" t="s">
        <v>229</v>
      </c>
      <c r="D170" s="16">
        <v>1450</v>
      </c>
      <c r="E170" s="16">
        <v>1450</v>
      </c>
      <c r="F170" s="16">
        <v>169</v>
      </c>
      <c r="G170" s="16">
        <f t="shared" si="15"/>
        <v>11.655172413793103</v>
      </c>
      <c r="H170" s="16">
        <v>13232.7</v>
      </c>
    </row>
    <row r="171" spans="1:8" ht="43.25" customHeight="1">
      <c r="A171" s="13" t="s">
        <v>197</v>
      </c>
      <c r="B171" s="14" t="s">
        <v>230</v>
      </c>
      <c r="C171" s="15" t="s">
        <v>231</v>
      </c>
      <c r="D171" s="16">
        <v>0</v>
      </c>
      <c r="E171" s="16">
        <v>0</v>
      </c>
      <c r="F171" s="16">
        <v>19.3</v>
      </c>
      <c r="G171" s="16"/>
      <c r="H171" s="16">
        <v>79.099999999999994</v>
      </c>
    </row>
    <row r="172" spans="1:8" ht="59" customHeight="1">
      <c r="A172" s="13" t="s">
        <v>197</v>
      </c>
      <c r="B172" s="14" t="s">
        <v>232</v>
      </c>
      <c r="C172" s="15" t="s">
        <v>233</v>
      </c>
      <c r="D172" s="16">
        <v>0</v>
      </c>
      <c r="E172" s="16">
        <v>0</v>
      </c>
      <c r="F172" s="16">
        <v>85.6</v>
      </c>
      <c r="G172" s="16"/>
      <c r="H172" s="16">
        <v>0</v>
      </c>
    </row>
    <row r="173" spans="1:8" ht="39" hidden="1">
      <c r="A173" s="13" t="s">
        <v>197</v>
      </c>
      <c r="B173" s="14" t="s">
        <v>278</v>
      </c>
      <c r="C173" s="15" t="s">
        <v>279</v>
      </c>
      <c r="D173" s="16">
        <v>0</v>
      </c>
      <c r="E173" s="16"/>
      <c r="F173" s="16"/>
      <c r="G173" s="16"/>
      <c r="H173" s="16">
        <v>0</v>
      </c>
    </row>
    <row r="174" spans="1:8" ht="55.25" hidden="1" customHeight="1">
      <c r="A174" s="13" t="s">
        <v>197</v>
      </c>
      <c r="B174" s="14" t="s">
        <v>234</v>
      </c>
      <c r="C174" s="15" t="s">
        <v>235</v>
      </c>
      <c r="D174" s="16">
        <v>0</v>
      </c>
      <c r="E174" s="16"/>
      <c r="F174" s="16"/>
      <c r="G174" s="16"/>
      <c r="H174" s="16">
        <v>0</v>
      </c>
    </row>
    <row r="175" spans="1:8" ht="26.4" customHeight="1">
      <c r="A175" s="13" t="s">
        <v>197</v>
      </c>
      <c r="B175" s="14" t="s">
        <v>160</v>
      </c>
      <c r="C175" s="15" t="s">
        <v>161</v>
      </c>
      <c r="D175" s="16">
        <v>46</v>
      </c>
      <c r="E175" s="16">
        <v>46</v>
      </c>
      <c r="F175" s="16">
        <v>58.9</v>
      </c>
      <c r="G175" s="16">
        <f t="shared" ref="G175" si="16">F175/E175*100</f>
        <v>128.04347826086956</v>
      </c>
      <c r="H175" s="16">
        <v>254.6</v>
      </c>
    </row>
    <row r="176" spans="1:8" ht="16.75" customHeight="1">
      <c r="A176" s="13" t="s">
        <v>197</v>
      </c>
      <c r="B176" s="14" t="s">
        <v>194</v>
      </c>
      <c r="C176" s="15" t="s">
        <v>195</v>
      </c>
      <c r="D176" s="16">
        <v>0</v>
      </c>
      <c r="E176" s="16">
        <v>0</v>
      </c>
      <c r="F176" s="16">
        <v>191.6</v>
      </c>
      <c r="G176" s="16"/>
      <c r="H176" s="16">
        <v>0</v>
      </c>
    </row>
    <row r="177" spans="1:8" ht="26.4" hidden="1" customHeight="1">
      <c r="A177" s="13" t="s">
        <v>197</v>
      </c>
      <c r="B177" s="14" t="s">
        <v>334</v>
      </c>
      <c r="C177" s="20" t="s">
        <v>238</v>
      </c>
      <c r="D177" s="16">
        <v>0</v>
      </c>
      <c r="E177" s="16">
        <v>0</v>
      </c>
      <c r="F177" s="16">
        <v>0</v>
      </c>
      <c r="G177" s="16"/>
      <c r="H177" s="16">
        <v>0</v>
      </c>
    </row>
    <row r="178" spans="1:8" ht="26.4" customHeight="1">
      <c r="A178" s="13" t="s">
        <v>197</v>
      </c>
      <c r="B178" s="14" t="s">
        <v>335</v>
      </c>
      <c r="C178" s="20" t="s">
        <v>239</v>
      </c>
      <c r="D178" s="16">
        <v>0</v>
      </c>
      <c r="E178" s="16">
        <v>0</v>
      </c>
      <c r="F178" s="16">
        <v>0</v>
      </c>
      <c r="G178" s="16"/>
      <c r="H178" s="16">
        <v>15442.4</v>
      </c>
    </row>
    <row r="179" spans="1:8" ht="26.4" customHeight="1">
      <c r="A179" s="13" t="s">
        <v>197</v>
      </c>
      <c r="B179" s="44" t="s">
        <v>321</v>
      </c>
      <c r="C179" s="45" t="s">
        <v>322</v>
      </c>
      <c r="D179" s="16">
        <v>0</v>
      </c>
      <c r="E179" s="16">
        <v>0</v>
      </c>
      <c r="F179" s="16">
        <v>0</v>
      </c>
      <c r="G179" s="16"/>
      <c r="H179" s="16">
        <v>9996</v>
      </c>
    </row>
    <row r="180" spans="1:8" ht="26.4" customHeight="1">
      <c r="A180" s="13" t="s">
        <v>197</v>
      </c>
      <c r="B180" s="14" t="s">
        <v>327</v>
      </c>
      <c r="C180" s="15" t="s">
        <v>179</v>
      </c>
      <c r="D180" s="16">
        <v>0</v>
      </c>
      <c r="E180" s="16">
        <v>0</v>
      </c>
      <c r="F180" s="16">
        <v>0</v>
      </c>
      <c r="G180" s="16"/>
      <c r="H180" s="16">
        <v>37225.199999999997</v>
      </c>
    </row>
    <row r="181" spans="1:8" ht="26.4" customHeight="1">
      <c r="A181" s="13" t="s">
        <v>197</v>
      </c>
      <c r="B181" s="14" t="s">
        <v>328</v>
      </c>
      <c r="C181" s="15" t="s">
        <v>188</v>
      </c>
      <c r="D181" s="16">
        <v>1.5</v>
      </c>
      <c r="E181" s="16">
        <v>88.2</v>
      </c>
      <c r="F181" s="16">
        <v>88.2</v>
      </c>
      <c r="G181" s="16">
        <f t="shared" si="15"/>
        <v>100</v>
      </c>
      <c r="H181" s="16">
        <v>352.8</v>
      </c>
    </row>
    <row r="182" spans="1:8" ht="44.4" customHeight="1">
      <c r="A182" s="13" t="s">
        <v>197</v>
      </c>
      <c r="B182" s="14" t="s">
        <v>336</v>
      </c>
      <c r="C182" s="15" t="s">
        <v>240</v>
      </c>
      <c r="D182" s="16">
        <v>0</v>
      </c>
      <c r="E182" s="16">
        <v>0</v>
      </c>
      <c r="F182" s="16">
        <v>0</v>
      </c>
      <c r="G182" s="16"/>
      <c r="H182" s="16">
        <v>43890.3</v>
      </c>
    </row>
    <row r="183" spans="1:8" ht="65">
      <c r="A183" s="13" t="s">
        <v>197</v>
      </c>
      <c r="B183" s="40" t="s">
        <v>323</v>
      </c>
      <c r="C183" s="38" t="s">
        <v>324</v>
      </c>
      <c r="D183" s="16">
        <v>0</v>
      </c>
      <c r="E183" s="16">
        <v>0</v>
      </c>
      <c r="F183" s="16">
        <v>0</v>
      </c>
      <c r="G183" s="16"/>
      <c r="H183" s="16">
        <v>1458.3</v>
      </c>
    </row>
    <row r="184" spans="1:8" ht="40.25" customHeight="1">
      <c r="A184" s="13" t="s">
        <v>197</v>
      </c>
      <c r="B184" s="14" t="s">
        <v>337</v>
      </c>
      <c r="C184" s="15" t="s">
        <v>241</v>
      </c>
      <c r="D184" s="16">
        <v>0</v>
      </c>
      <c r="E184" s="16">
        <v>0</v>
      </c>
      <c r="F184" s="16">
        <v>0</v>
      </c>
      <c r="G184" s="16"/>
      <c r="H184" s="16">
        <v>5104</v>
      </c>
    </row>
    <row r="185" spans="1:8" ht="56.4" customHeight="1">
      <c r="A185" s="13" t="s">
        <v>197</v>
      </c>
      <c r="B185" s="14" t="s">
        <v>338</v>
      </c>
      <c r="C185" s="15" t="s">
        <v>242</v>
      </c>
      <c r="D185" s="16">
        <v>0</v>
      </c>
      <c r="E185" s="16">
        <v>0</v>
      </c>
      <c r="F185" s="16">
        <v>0</v>
      </c>
      <c r="G185" s="16"/>
      <c r="H185" s="16">
        <v>7291.4</v>
      </c>
    </row>
    <row r="186" spans="1:8" ht="13.25" customHeight="1">
      <c r="A186" s="13" t="s">
        <v>197</v>
      </c>
      <c r="B186" s="14" t="s">
        <v>339</v>
      </c>
      <c r="C186" s="15" t="s">
        <v>243</v>
      </c>
      <c r="D186" s="16">
        <v>175.6</v>
      </c>
      <c r="E186" s="16">
        <v>175.6</v>
      </c>
      <c r="F186" s="16">
        <v>175.6</v>
      </c>
      <c r="G186" s="16">
        <f t="shared" si="15"/>
        <v>100</v>
      </c>
      <c r="H186" s="16">
        <v>638.79999999999995</v>
      </c>
    </row>
    <row r="187" spans="1:8" ht="13.25" customHeight="1">
      <c r="A187" s="13" t="s">
        <v>197</v>
      </c>
      <c r="B187" s="14" t="s">
        <v>331</v>
      </c>
      <c r="C187" s="15" t="s">
        <v>180</v>
      </c>
      <c r="D187" s="16">
        <v>6072.2</v>
      </c>
      <c r="E187" s="16">
        <v>8113.4</v>
      </c>
      <c r="F187" s="16">
        <v>0</v>
      </c>
      <c r="G187" s="16">
        <f t="shared" si="15"/>
        <v>0</v>
      </c>
      <c r="H187" s="16">
        <v>1747057.9</v>
      </c>
    </row>
    <row r="188" spans="1:8" ht="13.25" customHeight="1">
      <c r="A188" s="13" t="s">
        <v>197</v>
      </c>
      <c r="B188" s="39" t="s">
        <v>332</v>
      </c>
      <c r="C188" s="38" t="s">
        <v>189</v>
      </c>
      <c r="D188" s="16">
        <v>0</v>
      </c>
      <c r="E188" s="16">
        <v>7435.3</v>
      </c>
      <c r="F188" s="16">
        <v>7435.3</v>
      </c>
      <c r="G188" s="16"/>
      <c r="H188" s="16">
        <v>7435.3</v>
      </c>
    </row>
    <row r="189" spans="1:8" ht="26.4" customHeight="1">
      <c r="A189" s="13" t="s">
        <v>197</v>
      </c>
      <c r="B189" s="14" t="s">
        <v>325</v>
      </c>
      <c r="C189" s="15" t="s">
        <v>183</v>
      </c>
      <c r="D189" s="16">
        <v>0</v>
      </c>
      <c r="E189" s="16">
        <v>679165.2</v>
      </c>
      <c r="F189" s="16">
        <v>-965774.7</v>
      </c>
      <c r="G189" s="16"/>
      <c r="H189" s="16">
        <v>679165.2</v>
      </c>
    </row>
    <row r="190" spans="1:8" s="12" customFormat="1" ht="19.25" customHeight="1">
      <c r="A190" s="8" t="s">
        <v>244</v>
      </c>
      <c r="B190" s="14" t="s">
        <v>22</v>
      </c>
      <c r="C190" s="10" t="s">
        <v>245</v>
      </c>
      <c r="D190" s="11">
        <f>SUM(D191:D196)</f>
        <v>0</v>
      </c>
      <c r="E190" s="11">
        <f>SUM(E191:E196)</f>
        <v>0</v>
      </c>
      <c r="F190" s="11">
        <f>SUM(F191:F196)</f>
        <v>6019.8</v>
      </c>
      <c r="G190" s="11"/>
      <c r="H190" s="11">
        <f>SUM(H191:H196)</f>
        <v>5747.2</v>
      </c>
    </row>
    <row r="191" spans="1:8" ht="52">
      <c r="A191" s="13" t="s">
        <v>244</v>
      </c>
      <c r="B191" s="14" t="s">
        <v>297</v>
      </c>
      <c r="C191" s="15" t="s">
        <v>298</v>
      </c>
      <c r="D191" s="16">
        <v>0</v>
      </c>
      <c r="E191" s="16">
        <v>0</v>
      </c>
      <c r="F191" s="16">
        <v>5747.2</v>
      </c>
      <c r="G191" s="16"/>
      <c r="H191" s="16">
        <v>5747.2</v>
      </c>
    </row>
    <row r="192" spans="1:8" ht="39">
      <c r="A192" s="13" t="s">
        <v>244</v>
      </c>
      <c r="B192" s="39" t="s">
        <v>299</v>
      </c>
      <c r="C192" s="38" t="s">
        <v>300</v>
      </c>
      <c r="D192" s="16">
        <v>0</v>
      </c>
      <c r="E192" s="16">
        <v>0</v>
      </c>
      <c r="F192" s="16">
        <v>23.6</v>
      </c>
      <c r="G192" s="16"/>
      <c r="H192" s="16">
        <v>0</v>
      </c>
    </row>
    <row r="193" spans="1:11" ht="13" hidden="1">
      <c r="A193" s="13" t="s">
        <v>244</v>
      </c>
      <c r="B193" s="14" t="s">
        <v>327</v>
      </c>
      <c r="C193" s="15" t="s">
        <v>179</v>
      </c>
      <c r="D193" s="16">
        <v>0</v>
      </c>
      <c r="E193" s="16">
        <v>0</v>
      </c>
      <c r="F193" s="16">
        <v>0</v>
      </c>
      <c r="G193" s="16"/>
      <c r="H193" s="16">
        <v>0</v>
      </c>
    </row>
    <row r="194" spans="1:11" ht="26.4" customHeight="1">
      <c r="A194" s="13" t="s">
        <v>244</v>
      </c>
      <c r="B194" s="14" t="s">
        <v>329</v>
      </c>
      <c r="C194" s="15" t="s">
        <v>181</v>
      </c>
      <c r="D194" s="16">
        <v>0</v>
      </c>
      <c r="E194" s="16">
        <v>0</v>
      </c>
      <c r="F194" s="16">
        <v>191</v>
      </c>
      <c r="G194" s="16"/>
      <c r="H194" s="16">
        <v>0</v>
      </c>
    </row>
    <row r="195" spans="1:11" ht="26.4" customHeight="1">
      <c r="A195" s="13" t="s">
        <v>244</v>
      </c>
      <c r="B195" s="14" t="s">
        <v>330</v>
      </c>
      <c r="C195" s="15" t="s">
        <v>182</v>
      </c>
      <c r="D195" s="16">
        <v>0</v>
      </c>
      <c r="E195" s="16">
        <v>0</v>
      </c>
      <c r="F195" s="16">
        <v>58.2</v>
      </c>
      <c r="G195" s="16"/>
      <c r="H195" s="16">
        <v>0</v>
      </c>
    </row>
    <row r="196" spans="1:11" ht="26.4" customHeight="1">
      <c r="A196" s="13" t="s">
        <v>244</v>
      </c>
      <c r="B196" s="14" t="s">
        <v>325</v>
      </c>
      <c r="C196" s="15" t="s">
        <v>183</v>
      </c>
      <c r="D196" s="16">
        <v>0</v>
      </c>
      <c r="E196" s="16">
        <v>0</v>
      </c>
      <c r="F196" s="16">
        <v>-0.2</v>
      </c>
      <c r="G196" s="16"/>
      <c r="H196" s="16">
        <v>0</v>
      </c>
    </row>
    <row r="197" spans="1:11" s="12" customFormat="1" ht="13.25" customHeight="1">
      <c r="A197" s="8" t="s">
        <v>246</v>
      </c>
      <c r="B197" s="14" t="s">
        <v>22</v>
      </c>
      <c r="C197" s="10" t="s">
        <v>247</v>
      </c>
      <c r="D197" s="11">
        <f>SUM(D198:D226)</f>
        <v>64926.3</v>
      </c>
      <c r="E197" s="11">
        <f>SUM(E198:E226)</f>
        <v>252364.4</v>
      </c>
      <c r="F197" s="11">
        <f>SUM(F198:F226)</f>
        <v>9027.9</v>
      </c>
      <c r="G197" s="11">
        <f t="shared" si="15"/>
        <v>3.5773270714886882</v>
      </c>
      <c r="H197" s="11">
        <f>SUM(H198:H226)</f>
        <v>1042491.2999999998</v>
      </c>
    </row>
    <row r="198" spans="1:11" ht="39.65" customHeight="1">
      <c r="A198" s="13" t="s">
        <v>246</v>
      </c>
      <c r="B198" s="14" t="s">
        <v>248</v>
      </c>
      <c r="C198" s="15" t="s">
        <v>249</v>
      </c>
      <c r="D198" s="16">
        <v>30</v>
      </c>
      <c r="E198" s="16">
        <v>30</v>
      </c>
      <c r="F198" s="16">
        <v>25</v>
      </c>
      <c r="G198" s="16">
        <f t="shared" si="15"/>
        <v>83.333333333333343</v>
      </c>
      <c r="H198" s="16">
        <v>140</v>
      </c>
    </row>
    <row r="199" spans="1:11" ht="39.65" hidden="1" customHeight="1">
      <c r="A199" s="13" t="s">
        <v>246</v>
      </c>
      <c r="B199" s="14" t="s">
        <v>203</v>
      </c>
      <c r="C199" s="15" t="s">
        <v>204</v>
      </c>
      <c r="D199" s="16">
        <v>0</v>
      </c>
      <c r="E199" s="16">
        <v>0</v>
      </c>
      <c r="F199" s="16">
        <v>0</v>
      </c>
      <c r="G199" s="16"/>
      <c r="H199" s="16">
        <v>0</v>
      </c>
    </row>
    <row r="200" spans="1:11" ht="53" customHeight="1">
      <c r="A200" s="13" t="s">
        <v>246</v>
      </c>
      <c r="B200" s="14" t="s">
        <v>213</v>
      </c>
      <c r="C200" s="15" t="s">
        <v>214</v>
      </c>
      <c r="D200" s="16">
        <v>226.2</v>
      </c>
      <c r="E200" s="16">
        <v>226.2</v>
      </c>
      <c r="F200" s="16">
        <v>179.3</v>
      </c>
      <c r="G200" s="16">
        <f t="shared" si="15"/>
        <v>79.2661361626879</v>
      </c>
      <c r="H200" s="16">
        <v>1473.7</v>
      </c>
    </row>
    <row r="201" spans="1:11" ht="26.4" customHeight="1">
      <c r="A201" s="13" t="s">
        <v>246</v>
      </c>
      <c r="B201" s="14" t="s">
        <v>250</v>
      </c>
      <c r="C201" s="15" t="s">
        <v>251</v>
      </c>
      <c r="D201" s="16">
        <v>5.2</v>
      </c>
      <c r="E201" s="16">
        <v>5.2</v>
      </c>
      <c r="F201" s="16">
        <v>0</v>
      </c>
      <c r="G201" s="16">
        <f t="shared" si="15"/>
        <v>0</v>
      </c>
      <c r="H201" s="16">
        <v>23.3</v>
      </c>
    </row>
    <row r="202" spans="1:11" ht="26.4" customHeight="1">
      <c r="A202" s="13" t="s">
        <v>246</v>
      </c>
      <c r="B202" s="14" t="s">
        <v>192</v>
      </c>
      <c r="C202" s="15" t="s">
        <v>193</v>
      </c>
      <c r="D202" s="16">
        <v>1414.6</v>
      </c>
      <c r="E202" s="16">
        <v>1414.6</v>
      </c>
      <c r="F202" s="16">
        <v>1426.4</v>
      </c>
      <c r="G202" s="16">
        <f t="shared" si="15"/>
        <v>100.83415806588437</v>
      </c>
      <c r="H202" s="16">
        <v>2206.8000000000002</v>
      </c>
      <c r="K202" s="29"/>
    </row>
    <row r="203" spans="1:11" ht="52">
      <c r="A203" s="13" t="s">
        <v>246</v>
      </c>
      <c r="B203" s="14" t="s">
        <v>297</v>
      </c>
      <c r="C203" s="15" t="s">
        <v>298</v>
      </c>
      <c r="D203" s="16">
        <v>0</v>
      </c>
      <c r="E203" s="16">
        <v>0</v>
      </c>
      <c r="F203" s="16">
        <v>0</v>
      </c>
      <c r="G203" s="16"/>
      <c r="H203" s="16">
        <v>15.1</v>
      </c>
      <c r="K203" s="29"/>
    </row>
    <row r="204" spans="1:11" ht="65">
      <c r="A204" s="13" t="s">
        <v>246</v>
      </c>
      <c r="B204" s="39" t="s">
        <v>305</v>
      </c>
      <c r="C204" s="38" t="s">
        <v>306</v>
      </c>
      <c r="D204" s="16">
        <v>0</v>
      </c>
      <c r="E204" s="16">
        <v>0</v>
      </c>
      <c r="F204" s="16">
        <v>15.1</v>
      </c>
      <c r="G204" s="16"/>
      <c r="H204" s="16">
        <v>0</v>
      </c>
    </row>
    <row r="205" spans="1:11" ht="39">
      <c r="A205" s="13" t="s">
        <v>246</v>
      </c>
      <c r="B205" s="39" t="s">
        <v>299</v>
      </c>
      <c r="C205" s="38" t="s">
        <v>300</v>
      </c>
      <c r="D205" s="16">
        <v>0</v>
      </c>
      <c r="E205" s="16">
        <v>0</v>
      </c>
      <c r="F205" s="16">
        <v>292.3</v>
      </c>
      <c r="G205" s="16"/>
      <c r="H205" s="16">
        <v>5788.4</v>
      </c>
    </row>
    <row r="206" spans="1:11" ht="52">
      <c r="A206" s="13" t="s">
        <v>246</v>
      </c>
      <c r="B206" s="39" t="s">
        <v>301</v>
      </c>
      <c r="C206" s="38" t="s">
        <v>302</v>
      </c>
      <c r="D206" s="16">
        <v>0</v>
      </c>
      <c r="E206" s="16">
        <v>0</v>
      </c>
      <c r="F206" s="16">
        <v>246.1</v>
      </c>
      <c r="G206" s="16"/>
      <c r="H206" s="16">
        <v>246.1</v>
      </c>
    </row>
    <row r="207" spans="1:11" ht="44.4" hidden="1" customHeight="1">
      <c r="A207" s="13" t="s">
        <v>246</v>
      </c>
      <c r="B207" s="19" t="s">
        <v>234</v>
      </c>
      <c r="C207" s="20" t="s">
        <v>235</v>
      </c>
      <c r="D207" s="16">
        <v>0</v>
      </c>
      <c r="E207" s="16">
        <v>0</v>
      </c>
      <c r="F207" s="16"/>
      <c r="G207" s="16"/>
      <c r="H207" s="16">
        <v>0</v>
      </c>
    </row>
    <row r="208" spans="1:11" ht="26">
      <c r="A208" s="13" t="s">
        <v>246</v>
      </c>
      <c r="B208" s="19" t="s">
        <v>252</v>
      </c>
      <c r="C208" s="20" t="s">
        <v>253</v>
      </c>
      <c r="D208" s="16">
        <v>0</v>
      </c>
      <c r="E208" s="16">
        <v>0</v>
      </c>
      <c r="F208" s="16">
        <v>26.4</v>
      </c>
      <c r="G208" s="16"/>
      <c r="H208" s="16">
        <v>56.7</v>
      </c>
    </row>
    <row r="209" spans="1:8" ht="45.65" hidden="1" customHeight="1">
      <c r="A209" s="13" t="s">
        <v>246</v>
      </c>
      <c r="B209" s="19" t="s">
        <v>254</v>
      </c>
      <c r="C209" s="20" t="s">
        <v>63</v>
      </c>
      <c r="D209" s="16">
        <v>0</v>
      </c>
      <c r="E209" s="16">
        <v>0</v>
      </c>
      <c r="F209" s="16"/>
      <c r="G209" s="16"/>
      <c r="H209" s="16">
        <v>0</v>
      </c>
    </row>
    <row r="210" spans="1:8" ht="39.65" customHeight="1">
      <c r="A210" s="13" t="s">
        <v>246</v>
      </c>
      <c r="B210" s="19" t="s">
        <v>255</v>
      </c>
      <c r="C210" s="20" t="s">
        <v>256</v>
      </c>
      <c r="D210" s="16">
        <v>153.9</v>
      </c>
      <c r="E210" s="16">
        <v>153.9</v>
      </c>
      <c r="F210" s="16">
        <v>240.9</v>
      </c>
      <c r="G210" s="16">
        <f t="shared" ref="G210:G245" si="17">F210/E210*100</f>
        <v>156.53021442495128</v>
      </c>
      <c r="H210" s="16">
        <v>636.1</v>
      </c>
    </row>
    <row r="211" spans="1:8" ht="26.4" customHeight="1">
      <c r="A211" s="13" t="s">
        <v>246</v>
      </c>
      <c r="B211" s="14" t="s">
        <v>160</v>
      </c>
      <c r="C211" s="15" t="s">
        <v>161</v>
      </c>
      <c r="D211" s="16">
        <v>57</v>
      </c>
      <c r="E211" s="16">
        <v>57</v>
      </c>
      <c r="F211" s="16">
        <v>770.3</v>
      </c>
      <c r="G211" s="16">
        <f t="shared" si="17"/>
        <v>1351.4035087719299</v>
      </c>
      <c r="H211" s="16">
        <v>226</v>
      </c>
    </row>
    <row r="212" spans="1:8" ht="13">
      <c r="A212" s="13" t="s">
        <v>246</v>
      </c>
      <c r="B212" s="14" t="s">
        <v>236</v>
      </c>
      <c r="C212" s="25" t="s">
        <v>257</v>
      </c>
      <c r="D212" s="16">
        <v>243.8</v>
      </c>
      <c r="E212" s="16">
        <v>243.8</v>
      </c>
      <c r="F212" s="16">
        <v>156.1</v>
      </c>
      <c r="G212" s="16">
        <f t="shared" si="17"/>
        <v>64.027891714520095</v>
      </c>
      <c r="H212" s="16">
        <v>1095.2</v>
      </c>
    </row>
    <row r="213" spans="1:8" ht="28.25" hidden="1" customHeight="1">
      <c r="A213" s="13" t="s">
        <v>246</v>
      </c>
      <c r="B213" s="14" t="s">
        <v>334</v>
      </c>
      <c r="C213" s="20" t="s">
        <v>258</v>
      </c>
      <c r="D213" s="16">
        <v>0</v>
      </c>
      <c r="E213" s="16"/>
      <c r="F213" s="16"/>
      <c r="G213" s="16"/>
      <c r="H213" s="16">
        <v>0</v>
      </c>
    </row>
    <row r="214" spans="1:8" ht="28.25" customHeight="1">
      <c r="A214" s="13" t="s">
        <v>246</v>
      </c>
      <c r="B214" s="40" t="s">
        <v>307</v>
      </c>
      <c r="C214" s="37" t="s">
        <v>308</v>
      </c>
      <c r="D214" s="16">
        <v>0</v>
      </c>
      <c r="E214" s="16">
        <v>7582.4</v>
      </c>
      <c r="F214" s="16">
        <v>0</v>
      </c>
      <c r="G214" s="16"/>
      <c r="H214" s="16">
        <v>138627.4</v>
      </c>
    </row>
    <row r="215" spans="1:8" ht="28.25" customHeight="1">
      <c r="A215" s="13" t="s">
        <v>246</v>
      </c>
      <c r="B215" s="41" t="s">
        <v>309</v>
      </c>
      <c r="C215" s="38" t="s">
        <v>310</v>
      </c>
      <c r="D215" s="16">
        <v>0</v>
      </c>
      <c r="E215" s="16">
        <v>28785</v>
      </c>
      <c r="F215" s="16">
        <v>0</v>
      </c>
      <c r="G215" s="16"/>
      <c r="H215" s="16">
        <v>129334.8</v>
      </c>
    </row>
    <row r="216" spans="1:8" ht="28.25" customHeight="1">
      <c r="A216" s="13" t="s">
        <v>246</v>
      </c>
      <c r="B216" s="40" t="s">
        <v>311</v>
      </c>
      <c r="C216" s="42" t="s">
        <v>258</v>
      </c>
      <c r="D216" s="16">
        <v>59480.800000000003</v>
      </c>
      <c r="E216" s="16">
        <v>20000</v>
      </c>
      <c r="F216" s="16">
        <v>0</v>
      </c>
      <c r="G216" s="16"/>
      <c r="H216" s="16">
        <v>355424.6</v>
      </c>
    </row>
    <row r="217" spans="1:8" ht="13">
      <c r="A217" s="13" t="s">
        <v>246</v>
      </c>
      <c r="B217" s="14" t="s">
        <v>327</v>
      </c>
      <c r="C217" s="15" t="s">
        <v>179</v>
      </c>
      <c r="D217" s="16">
        <v>100</v>
      </c>
      <c r="E217" s="16">
        <v>399.8</v>
      </c>
      <c r="F217" s="16">
        <v>399.8</v>
      </c>
      <c r="G217" s="16">
        <f t="shared" si="17"/>
        <v>100</v>
      </c>
      <c r="H217" s="16">
        <v>28244.3</v>
      </c>
    </row>
    <row r="218" spans="1:8" ht="26.4" customHeight="1">
      <c r="A218" s="13" t="s">
        <v>246</v>
      </c>
      <c r="B218" s="14" t="s">
        <v>328</v>
      </c>
      <c r="C218" s="15" t="s">
        <v>188</v>
      </c>
      <c r="D218" s="16">
        <v>1378.8</v>
      </c>
      <c r="E218" s="16">
        <v>1370.4</v>
      </c>
      <c r="F218" s="16">
        <v>1370.3</v>
      </c>
      <c r="G218" s="16">
        <f t="shared" si="17"/>
        <v>99.992702860478673</v>
      </c>
      <c r="H218" s="16">
        <v>5515.2</v>
      </c>
    </row>
    <row r="219" spans="1:8" ht="26.4" customHeight="1">
      <c r="A219" s="13" t="s">
        <v>246</v>
      </c>
      <c r="B219" s="14" t="s">
        <v>340</v>
      </c>
      <c r="C219" s="15" t="s">
        <v>259</v>
      </c>
      <c r="D219" s="16">
        <v>76.5</v>
      </c>
      <c r="E219" s="16">
        <v>76.5</v>
      </c>
      <c r="F219" s="16">
        <v>0</v>
      </c>
      <c r="G219" s="16">
        <f>F219/E219*100</f>
        <v>0</v>
      </c>
      <c r="H219" s="16">
        <v>76.5</v>
      </c>
    </row>
    <row r="220" spans="1:8" ht="26.4" customHeight="1">
      <c r="A220" s="13" t="s">
        <v>246</v>
      </c>
      <c r="B220" s="14" t="s">
        <v>341</v>
      </c>
      <c r="C220" s="15" t="s">
        <v>260</v>
      </c>
      <c r="D220" s="16">
        <v>1759.5</v>
      </c>
      <c r="E220" s="16">
        <v>1774.3</v>
      </c>
      <c r="F220" s="16">
        <v>1774.3</v>
      </c>
      <c r="G220" s="16">
        <f t="shared" si="17"/>
        <v>100</v>
      </c>
      <c r="H220" s="16">
        <v>7038</v>
      </c>
    </row>
    <row r="221" spans="1:8" ht="13.25" customHeight="1">
      <c r="A221" s="13" t="s">
        <v>246</v>
      </c>
      <c r="B221" s="14" t="s">
        <v>331</v>
      </c>
      <c r="C221" s="15" t="s">
        <v>180</v>
      </c>
      <c r="D221" s="16">
        <v>0</v>
      </c>
      <c r="E221" s="16">
        <v>3650</v>
      </c>
      <c r="F221" s="16">
        <v>3650</v>
      </c>
      <c r="G221" s="16">
        <f t="shared" si="17"/>
        <v>100</v>
      </c>
      <c r="H221" s="16">
        <v>18877.2</v>
      </c>
    </row>
    <row r="222" spans="1:8" ht="13.25" customHeight="1">
      <c r="A222" s="13" t="s">
        <v>246</v>
      </c>
      <c r="B222" s="14" t="s">
        <v>332</v>
      </c>
      <c r="C222" s="15" t="s">
        <v>189</v>
      </c>
      <c r="D222" s="16">
        <v>0</v>
      </c>
      <c r="E222" s="16">
        <v>0</v>
      </c>
      <c r="F222" s="16">
        <v>0</v>
      </c>
      <c r="G222" s="16"/>
      <c r="H222" s="16">
        <v>160850.6</v>
      </c>
    </row>
    <row r="223" spans="1:8" ht="39">
      <c r="A223" s="13" t="s">
        <v>246</v>
      </c>
      <c r="B223" s="14" t="s">
        <v>320</v>
      </c>
      <c r="C223" s="38" t="s">
        <v>312</v>
      </c>
      <c r="D223" s="16">
        <v>0</v>
      </c>
      <c r="E223" s="16">
        <v>0</v>
      </c>
      <c r="F223" s="16">
        <v>-147</v>
      </c>
      <c r="G223" s="16"/>
      <c r="H223" s="16">
        <v>0</v>
      </c>
    </row>
    <row r="224" spans="1:8" ht="39">
      <c r="A224" s="13" t="s">
        <v>246</v>
      </c>
      <c r="B224" s="39" t="s">
        <v>313</v>
      </c>
      <c r="C224" s="38" t="s">
        <v>314</v>
      </c>
      <c r="D224" s="16">
        <v>0</v>
      </c>
      <c r="E224" s="16">
        <v>0</v>
      </c>
      <c r="F224" s="16">
        <v>-306.5</v>
      </c>
      <c r="G224" s="16"/>
      <c r="H224" s="16">
        <v>0</v>
      </c>
    </row>
    <row r="225" spans="1:8" ht="26">
      <c r="A225" s="13" t="s">
        <v>246</v>
      </c>
      <c r="B225" s="39" t="s">
        <v>315</v>
      </c>
      <c r="C225" s="38" t="s">
        <v>316</v>
      </c>
      <c r="D225" s="16">
        <v>0</v>
      </c>
      <c r="E225" s="16">
        <v>0</v>
      </c>
      <c r="F225" s="16">
        <v>-66.099999999999994</v>
      </c>
      <c r="G225" s="16"/>
      <c r="H225" s="16">
        <v>0</v>
      </c>
    </row>
    <row r="226" spans="1:8" ht="26.4" customHeight="1">
      <c r="A226" s="13" t="s">
        <v>246</v>
      </c>
      <c r="B226" s="14" t="s">
        <v>325</v>
      </c>
      <c r="C226" s="15" t="s">
        <v>183</v>
      </c>
      <c r="D226" s="16">
        <v>0</v>
      </c>
      <c r="E226" s="16">
        <v>186595.3</v>
      </c>
      <c r="F226" s="16">
        <v>-1024.8</v>
      </c>
      <c r="G226" s="16">
        <f t="shared" si="17"/>
        <v>-0.54920997474212907</v>
      </c>
      <c r="H226" s="16">
        <v>186595.3</v>
      </c>
    </row>
    <row r="227" spans="1:8" s="12" customFormat="1" ht="13.25" customHeight="1">
      <c r="A227" s="8" t="s">
        <v>261</v>
      </c>
      <c r="B227" s="14"/>
      <c r="C227" s="10" t="s">
        <v>262</v>
      </c>
      <c r="D227" s="11">
        <f t="shared" ref="D227:H227" si="18">D228</f>
        <v>7.9</v>
      </c>
      <c r="E227" s="11">
        <f t="shared" si="18"/>
        <v>7.9</v>
      </c>
      <c r="F227" s="11">
        <f t="shared" si="18"/>
        <v>0</v>
      </c>
      <c r="G227" s="22">
        <f t="shared" si="17"/>
        <v>0</v>
      </c>
      <c r="H227" s="11">
        <f t="shared" si="18"/>
        <v>7.9</v>
      </c>
    </row>
    <row r="228" spans="1:8" ht="39">
      <c r="A228" s="13" t="s">
        <v>261</v>
      </c>
      <c r="B228" s="39" t="s">
        <v>299</v>
      </c>
      <c r="C228" s="38" t="s">
        <v>300</v>
      </c>
      <c r="D228" s="16">
        <v>7.9</v>
      </c>
      <c r="E228" s="16">
        <v>7.9</v>
      </c>
      <c r="F228" s="16">
        <v>0</v>
      </c>
      <c r="G228" s="16">
        <f t="shared" si="17"/>
        <v>0</v>
      </c>
      <c r="H228" s="16">
        <v>7.9</v>
      </c>
    </row>
    <row r="229" spans="1:8" s="12" customFormat="1" ht="26.4" customHeight="1">
      <c r="A229" s="8" t="s">
        <v>263</v>
      </c>
      <c r="B229" s="14" t="s">
        <v>22</v>
      </c>
      <c r="C229" s="10" t="s">
        <v>264</v>
      </c>
      <c r="D229" s="11">
        <f t="shared" ref="D229:H229" si="19">D230</f>
        <v>0</v>
      </c>
      <c r="E229" s="11">
        <f t="shared" si="19"/>
        <v>0</v>
      </c>
      <c r="F229" s="11">
        <f t="shared" si="19"/>
        <v>0</v>
      </c>
      <c r="G229" s="22"/>
      <c r="H229" s="11">
        <f t="shared" si="19"/>
        <v>15</v>
      </c>
    </row>
    <row r="230" spans="1:8" ht="39">
      <c r="A230" s="13" t="s">
        <v>263</v>
      </c>
      <c r="B230" s="39" t="s">
        <v>299</v>
      </c>
      <c r="C230" s="38" t="s">
        <v>300</v>
      </c>
      <c r="D230" s="16">
        <v>0</v>
      </c>
      <c r="E230" s="16">
        <v>0</v>
      </c>
      <c r="F230" s="16">
        <v>0</v>
      </c>
      <c r="G230" s="16"/>
      <c r="H230" s="16">
        <v>15</v>
      </c>
    </row>
    <row r="231" spans="1:8" s="12" customFormat="1" ht="13.25" customHeight="1">
      <c r="A231" s="8" t="s">
        <v>265</v>
      </c>
      <c r="B231" s="14" t="s">
        <v>22</v>
      </c>
      <c r="C231" s="10" t="s">
        <v>266</v>
      </c>
      <c r="D231" s="11">
        <f>SUM(D232:D249)</f>
        <v>864.5</v>
      </c>
      <c r="E231" s="11">
        <f>SUM(E232:E249)</f>
        <v>3492</v>
      </c>
      <c r="F231" s="11">
        <f>SUM(F232:F249)</f>
        <v>1512.0999999999997</v>
      </c>
      <c r="G231" s="11">
        <f t="shared" si="17"/>
        <v>43.301832760595637</v>
      </c>
      <c r="H231" s="11">
        <f>SUM(H232:H249)</f>
        <v>621255.60000000009</v>
      </c>
    </row>
    <row r="232" spans="1:8" ht="78">
      <c r="A232" s="13" t="s">
        <v>265</v>
      </c>
      <c r="B232" s="14" t="s">
        <v>267</v>
      </c>
      <c r="C232" s="25" t="s">
        <v>268</v>
      </c>
      <c r="D232" s="16">
        <v>22.4</v>
      </c>
      <c r="E232" s="16">
        <v>22.4</v>
      </c>
      <c r="F232" s="16">
        <v>44.8</v>
      </c>
      <c r="G232" s="16">
        <f t="shared" si="17"/>
        <v>200</v>
      </c>
      <c r="H232" s="16">
        <v>132.80000000000001</v>
      </c>
    </row>
    <row r="233" spans="1:8" ht="52">
      <c r="A233" s="13" t="s">
        <v>265</v>
      </c>
      <c r="B233" s="14" t="s">
        <v>297</v>
      </c>
      <c r="C233" s="15" t="s">
        <v>298</v>
      </c>
      <c r="D233" s="16">
        <v>0</v>
      </c>
      <c r="E233" s="16">
        <v>0</v>
      </c>
      <c r="F233" s="16">
        <v>542.9</v>
      </c>
      <c r="G233" s="16"/>
      <c r="H233" s="16">
        <v>542.79999999999995</v>
      </c>
    </row>
    <row r="234" spans="1:8" ht="39">
      <c r="A234" s="13" t="s">
        <v>265</v>
      </c>
      <c r="B234" s="39" t="s">
        <v>299</v>
      </c>
      <c r="C234" s="38" t="s">
        <v>300</v>
      </c>
      <c r="D234" s="16">
        <v>0</v>
      </c>
      <c r="E234" s="16">
        <v>0</v>
      </c>
      <c r="F234" s="16">
        <v>0</v>
      </c>
      <c r="G234" s="16"/>
      <c r="H234" s="16">
        <v>115.7</v>
      </c>
    </row>
    <row r="235" spans="1:8" ht="52">
      <c r="A235" s="13" t="s">
        <v>265</v>
      </c>
      <c r="B235" s="41" t="s">
        <v>219</v>
      </c>
      <c r="C235" s="43" t="s">
        <v>317</v>
      </c>
      <c r="D235" s="16">
        <v>0</v>
      </c>
      <c r="E235" s="16">
        <v>0</v>
      </c>
      <c r="F235" s="16">
        <v>32.6</v>
      </c>
      <c r="G235" s="16"/>
      <c r="H235" s="16">
        <v>0</v>
      </c>
    </row>
    <row r="236" spans="1:8" ht="42" customHeight="1">
      <c r="A236" s="13" t="s">
        <v>265</v>
      </c>
      <c r="B236" s="19" t="s">
        <v>269</v>
      </c>
      <c r="C236" s="20" t="s">
        <v>270</v>
      </c>
      <c r="D236" s="16">
        <v>148.80000000000001</v>
      </c>
      <c r="E236" s="16">
        <v>148.80000000000001</v>
      </c>
      <c r="F236" s="16">
        <v>4.8</v>
      </c>
      <c r="G236" s="16">
        <f t="shared" si="17"/>
        <v>3.225806451612903</v>
      </c>
      <c r="H236" s="16">
        <v>1029.5999999999999</v>
      </c>
    </row>
    <row r="237" spans="1:8" ht="66" customHeight="1">
      <c r="A237" s="13" t="s">
        <v>265</v>
      </c>
      <c r="B237" s="19" t="s">
        <v>271</v>
      </c>
      <c r="C237" s="20" t="s">
        <v>272</v>
      </c>
      <c r="D237" s="16">
        <v>0</v>
      </c>
      <c r="E237" s="16">
        <v>0</v>
      </c>
      <c r="F237" s="16">
        <v>0</v>
      </c>
      <c r="G237" s="16"/>
      <c r="H237" s="16">
        <v>1121.5</v>
      </c>
    </row>
    <row r="238" spans="1:8" ht="39">
      <c r="A238" s="13" t="s">
        <v>265</v>
      </c>
      <c r="B238" s="19" t="s">
        <v>255</v>
      </c>
      <c r="C238" s="20" t="s">
        <v>256</v>
      </c>
      <c r="D238" s="16">
        <v>0</v>
      </c>
      <c r="E238" s="16">
        <v>0</v>
      </c>
      <c r="F238" s="16">
        <v>0</v>
      </c>
      <c r="G238" s="16"/>
      <c r="H238" s="16">
        <v>29.7</v>
      </c>
    </row>
    <row r="239" spans="1:8" ht="26">
      <c r="A239" s="13" t="s">
        <v>265</v>
      </c>
      <c r="B239" s="14" t="s">
        <v>160</v>
      </c>
      <c r="C239" s="15" t="s">
        <v>161</v>
      </c>
      <c r="D239" s="16">
        <v>20</v>
      </c>
      <c r="E239" s="16">
        <v>20</v>
      </c>
      <c r="F239" s="16">
        <v>183.9</v>
      </c>
      <c r="G239" s="16">
        <f t="shared" si="17"/>
        <v>919.5</v>
      </c>
      <c r="H239" s="16">
        <v>883.5</v>
      </c>
    </row>
    <row r="240" spans="1:8" ht="13">
      <c r="A240" s="13" t="s">
        <v>265</v>
      </c>
      <c r="B240" s="39" t="s">
        <v>194</v>
      </c>
      <c r="C240" s="38" t="s">
        <v>195</v>
      </c>
      <c r="D240" s="16">
        <v>0</v>
      </c>
      <c r="E240" s="16">
        <v>0</v>
      </c>
      <c r="F240" s="16">
        <v>16.7</v>
      </c>
      <c r="G240" s="16"/>
      <c r="H240" s="16">
        <v>0</v>
      </c>
    </row>
    <row r="241" spans="1:8" ht="13">
      <c r="A241" s="13" t="s">
        <v>265</v>
      </c>
      <c r="B241" s="14" t="s">
        <v>236</v>
      </c>
      <c r="C241" s="15" t="s">
        <v>237</v>
      </c>
      <c r="D241" s="16">
        <v>0</v>
      </c>
      <c r="E241" s="16">
        <v>1880.3</v>
      </c>
      <c r="F241" s="16">
        <v>1880.3</v>
      </c>
      <c r="G241" s="16">
        <f t="shared" si="17"/>
        <v>100</v>
      </c>
      <c r="H241" s="16">
        <v>23186.6</v>
      </c>
    </row>
    <row r="242" spans="1:8" ht="39">
      <c r="A242" s="13" t="s">
        <v>265</v>
      </c>
      <c r="B242" s="14" t="s">
        <v>342</v>
      </c>
      <c r="C242" s="15" t="s">
        <v>273</v>
      </c>
      <c r="D242" s="16">
        <v>0</v>
      </c>
      <c r="E242" s="16">
        <v>0</v>
      </c>
      <c r="F242" s="16">
        <v>0</v>
      </c>
      <c r="G242" s="16"/>
      <c r="H242" s="16">
        <v>75225.2</v>
      </c>
    </row>
    <row r="243" spans="1:8" ht="26.4" hidden="1" customHeight="1">
      <c r="A243" s="13" t="s">
        <v>265</v>
      </c>
      <c r="B243" s="14" t="s">
        <v>343</v>
      </c>
      <c r="C243" s="15" t="s">
        <v>277</v>
      </c>
      <c r="D243" s="16">
        <v>0</v>
      </c>
      <c r="E243" s="16"/>
      <c r="F243" s="16"/>
      <c r="G243" s="16">
        <v>0</v>
      </c>
      <c r="H243" s="16">
        <v>0</v>
      </c>
    </row>
    <row r="244" spans="1:8" ht="13.25" customHeight="1">
      <c r="A244" s="13" t="s">
        <v>265</v>
      </c>
      <c r="B244" s="14" t="s">
        <v>327</v>
      </c>
      <c r="C244" s="15" t="s">
        <v>179</v>
      </c>
      <c r="D244" s="16">
        <v>0</v>
      </c>
      <c r="E244" s="16">
        <v>0</v>
      </c>
      <c r="F244" s="16">
        <v>0</v>
      </c>
      <c r="G244" s="16"/>
      <c r="H244" s="16">
        <v>516894.4</v>
      </c>
    </row>
    <row r="245" spans="1:8" ht="26.4" customHeight="1">
      <c r="A245" s="13" t="s">
        <v>265</v>
      </c>
      <c r="B245" s="14" t="s">
        <v>328</v>
      </c>
      <c r="C245" s="15" t="s">
        <v>188</v>
      </c>
      <c r="D245" s="16">
        <v>673.3</v>
      </c>
      <c r="E245" s="16">
        <v>673.3</v>
      </c>
      <c r="F245" s="16">
        <v>336.7</v>
      </c>
      <c r="G245" s="16">
        <f t="shared" si="17"/>
        <v>50.007426110203482</v>
      </c>
      <c r="H245" s="16">
        <v>1346.6</v>
      </c>
    </row>
    <row r="246" spans="1:8" ht="13">
      <c r="A246" s="13" t="s">
        <v>265</v>
      </c>
      <c r="B246" s="39" t="s">
        <v>332</v>
      </c>
      <c r="C246" s="38" t="s">
        <v>189</v>
      </c>
      <c r="D246" s="16">
        <v>0</v>
      </c>
      <c r="E246" s="16">
        <v>81.900000000000006</v>
      </c>
      <c r="F246" s="16">
        <v>81.900000000000006</v>
      </c>
      <c r="G246" s="16"/>
      <c r="H246" s="16">
        <v>81.900000000000006</v>
      </c>
    </row>
    <row r="247" spans="1:8" ht="39">
      <c r="A247" s="13" t="s">
        <v>265</v>
      </c>
      <c r="B247" s="14" t="s">
        <v>344</v>
      </c>
      <c r="C247" s="15" t="s">
        <v>274</v>
      </c>
      <c r="D247" s="16">
        <v>0</v>
      </c>
      <c r="E247" s="16">
        <v>0</v>
      </c>
      <c r="F247" s="16">
        <v>-166.9</v>
      </c>
      <c r="G247" s="16"/>
      <c r="H247" s="16">
        <v>0</v>
      </c>
    </row>
    <row r="248" spans="1:8" ht="26">
      <c r="A248" s="13" t="s">
        <v>265</v>
      </c>
      <c r="B248" s="39" t="s">
        <v>318</v>
      </c>
      <c r="C248" s="38" t="s">
        <v>319</v>
      </c>
      <c r="D248" s="16">
        <v>0</v>
      </c>
      <c r="E248" s="16">
        <v>0</v>
      </c>
      <c r="F248" s="16">
        <v>-814.9</v>
      </c>
      <c r="G248" s="16"/>
      <c r="H248" s="16">
        <v>0</v>
      </c>
    </row>
    <row r="249" spans="1:8" ht="26.4" customHeight="1">
      <c r="A249" s="13" t="s">
        <v>265</v>
      </c>
      <c r="B249" s="14" t="s">
        <v>325</v>
      </c>
      <c r="C249" s="15" t="s">
        <v>183</v>
      </c>
      <c r="D249" s="16">
        <v>0</v>
      </c>
      <c r="E249" s="16">
        <v>665.3</v>
      </c>
      <c r="F249" s="16">
        <v>-630.70000000000005</v>
      </c>
      <c r="G249" s="16"/>
      <c r="H249" s="16">
        <v>665.3</v>
      </c>
    </row>
    <row r="250" spans="1:8" ht="13.25" customHeight="1">
      <c r="A250" s="26" t="s">
        <v>22</v>
      </c>
      <c r="B250" s="30"/>
      <c r="C250" s="30" t="s">
        <v>275</v>
      </c>
      <c r="D250" s="22">
        <f>D14+D29+D32+D38+D40+D42+D44+D95+D102+D105+D115+D119+D129+D145+D152+D190+D197+D229+D231+D20+D24+D227+D112+D110</f>
        <v>966063.69999999984</v>
      </c>
      <c r="E250" s="22">
        <f>E14+E29+E32+E38+E40+E42+E44+E95+E102+E105+E115+E119+E129+E145+E152+E190+E197+E229+E231+E20+E24+E227+E112+E110</f>
        <v>1851979.3999999997</v>
      </c>
      <c r="F250" s="22">
        <f>F14+F29+F32+F38+F40+F42+F44+F95+F102+F105+F115+F119+F129+F145+F152+F190+F197+F229+F231+F20+F24+F227+F112+F110+F117+F107</f>
        <v>-159911.29999999993</v>
      </c>
      <c r="G250" s="22"/>
      <c r="H250" s="22">
        <f>H14+H29+H32+H38+H40+H42+H44+H95+H102+H105+H115+H119+H129+H145+H152+H190+H197+H229+H231+H20+H24+H227+H112+H110</f>
        <v>8381348.5999999987</v>
      </c>
    </row>
    <row r="251" spans="1:8">
      <c r="A251" s="31"/>
      <c r="H251" s="34"/>
    </row>
    <row r="252" spans="1:8">
      <c r="A252" s="31"/>
      <c r="F252" s="29"/>
    </row>
    <row r="253" spans="1:8">
      <c r="A253" s="31"/>
    </row>
    <row r="254" spans="1:8">
      <c r="A254" s="31"/>
    </row>
    <row r="255" spans="1:8">
      <c r="A255" s="31"/>
    </row>
    <row r="256" spans="1:8">
      <c r="A256" s="31"/>
    </row>
    <row r="257" spans="1:1">
      <c r="A257" s="31"/>
    </row>
    <row r="258" spans="1:1">
      <c r="A258" s="31"/>
    </row>
    <row r="259" spans="1:1">
      <c r="A259" s="31"/>
    </row>
    <row r="260" spans="1:1">
      <c r="A260" s="31"/>
    </row>
    <row r="261" spans="1:1">
      <c r="A261" s="31"/>
    </row>
    <row r="262" spans="1:1">
      <c r="A262" s="31"/>
    </row>
    <row r="263" spans="1:1">
      <c r="A263" s="31"/>
    </row>
    <row r="264" spans="1:1">
      <c r="A264" s="31"/>
    </row>
    <row r="265" spans="1:1">
      <c r="A265" s="31"/>
    </row>
    <row r="266" spans="1:1">
      <c r="A266" s="31"/>
    </row>
    <row r="267" spans="1:1">
      <c r="A267" s="31"/>
    </row>
    <row r="268" spans="1:1">
      <c r="A268" s="31"/>
    </row>
    <row r="269" spans="1:1">
      <c r="A269" s="31"/>
    </row>
    <row r="270" spans="1:1">
      <c r="A270" s="31"/>
    </row>
    <row r="271" spans="1:1">
      <c r="A271" s="31"/>
    </row>
    <row r="272" spans="1:1">
      <c r="A272" s="31"/>
    </row>
    <row r="273" spans="1:1">
      <c r="A273" s="31"/>
    </row>
    <row r="274" spans="1:1">
      <c r="A274" s="31"/>
    </row>
    <row r="275" spans="1:1">
      <c r="A275" s="31"/>
    </row>
    <row r="276" spans="1:1">
      <c r="A276" s="31"/>
    </row>
    <row r="277" spans="1:1">
      <c r="A277" s="31"/>
    </row>
    <row r="278" spans="1:1">
      <c r="A278" s="31"/>
    </row>
    <row r="279" spans="1:1">
      <c r="A279" s="31"/>
    </row>
    <row r="280" spans="1:1">
      <c r="A280" s="31"/>
    </row>
    <row r="281" spans="1:1">
      <c r="A281" s="31"/>
    </row>
    <row r="282" spans="1:1">
      <c r="A282" s="31"/>
    </row>
    <row r="283" spans="1:1">
      <c r="A283" s="31"/>
    </row>
    <row r="284" spans="1:1">
      <c r="A284" s="31"/>
    </row>
    <row r="285" spans="1:1">
      <c r="A285" s="31"/>
    </row>
    <row r="286" spans="1:1">
      <c r="A286" s="31"/>
    </row>
    <row r="287" spans="1:1">
      <c r="A287" s="31"/>
    </row>
    <row r="288" spans="1:1">
      <c r="A288" s="31"/>
    </row>
    <row r="289" spans="1:1">
      <c r="A289" s="31"/>
    </row>
    <row r="290" spans="1:1">
      <c r="A290" s="31"/>
    </row>
    <row r="291" spans="1:1">
      <c r="A291" s="31"/>
    </row>
    <row r="292" spans="1:1">
      <c r="A292" s="31"/>
    </row>
    <row r="293" spans="1:1">
      <c r="A293" s="31"/>
    </row>
    <row r="294" spans="1:1">
      <c r="A294" s="31"/>
    </row>
    <row r="295" spans="1:1">
      <c r="A295" s="31"/>
    </row>
  </sheetData>
  <autoFilter ref="A12:Q250"/>
  <mergeCells count="15">
    <mergeCell ref="E9:H9"/>
    <mergeCell ref="A10:B11"/>
    <mergeCell ref="C10:C12"/>
    <mergeCell ref="D10:G10"/>
    <mergeCell ref="H10:H12"/>
    <mergeCell ref="D11:D12"/>
    <mergeCell ref="E11:E12"/>
    <mergeCell ref="F11:F12"/>
    <mergeCell ref="G11:G12"/>
    <mergeCell ref="A8:H8"/>
    <mergeCell ref="D1:H1"/>
    <mergeCell ref="D2:H2"/>
    <mergeCell ref="D3:H3"/>
    <mergeCell ref="D4:H4"/>
    <mergeCell ref="D6:G6"/>
  </mergeCells>
  <pageMargins left="0.39370078740157483" right="0.39370078740157483" top="1.1811023622047245" bottom="0.74803149606299213" header="0.31496062992125984" footer="0.31496062992125984"/>
  <pageSetup paperSize="9" scale="91" fitToHeight="1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К-1</vt:lpstr>
      <vt:lpstr>'Форма К-1'!Заголовки_для_печати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2902</dc:creator>
  <cp:lastModifiedBy>Круг Татьяна Андреевна</cp:lastModifiedBy>
  <cp:lastPrinted>2019-05-07T05:28:02Z</cp:lastPrinted>
  <dcterms:created xsi:type="dcterms:W3CDTF">2018-04-25T11:47:13Z</dcterms:created>
  <dcterms:modified xsi:type="dcterms:W3CDTF">2019-05-07T05:28:45Z</dcterms:modified>
</cp:coreProperties>
</file>