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960" windowWidth="13020" windowHeight="8160"/>
  </bookViews>
  <sheets>
    <sheet name="Форма Г-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Г-1'!$A$10:$P$218</definedName>
    <definedName name="_xlnm.Print_Titles" localSheetId="0">'Форма Г-1'!$8:$11</definedName>
  </definedNames>
  <calcPr calcId="124519"/>
</workbook>
</file>

<file path=xl/calcChain.xml><?xml version="1.0" encoding="utf-8"?>
<calcChain xmlns="http://schemas.openxmlformats.org/spreadsheetml/2006/main">
  <c r="F202" i="9"/>
  <c r="F125"/>
  <c r="F22"/>
  <c r="F18"/>
  <c r="F12"/>
  <c r="G189"/>
  <c r="G172"/>
  <c r="G167"/>
  <c r="G131"/>
  <c r="G112"/>
  <c r="F106"/>
  <c r="E106"/>
  <c r="D106"/>
  <c r="F41" l="1"/>
  <c r="G13"/>
  <c r="D101"/>
  <c r="E101"/>
  <c r="E99"/>
  <c r="F99"/>
  <c r="D99"/>
  <c r="E39"/>
  <c r="F39"/>
  <c r="D39"/>
  <c r="E35"/>
  <c r="F35"/>
  <c r="D35"/>
  <c r="F27"/>
  <c r="G114" l="1"/>
  <c r="G96"/>
  <c r="G155"/>
  <c r="G184"/>
  <c r="G156"/>
  <c r="F101" l="1"/>
  <c r="G101" s="1"/>
  <c r="G110" l="1"/>
  <c r="G211"/>
  <c r="G217"/>
  <c r="G216"/>
  <c r="G215"/>
  <c r="G214"/>
  <c r="G212"/>
  <c r="G209"/>
  <c r="G208"/>
  <c r="G206"/>
  <c r="G204"/>
  <c r="G203"/>
  <c r="E202"/>
  <c r="D202"/>
  <c r="G201"/>
  <c r="F200"/>
  <c r="E200"/>
  <c r="D200"/>
  <c r="G199"/>
  <c r="F198"/>
  <c r="E198"/>
  <c r="D198"/>
  <c r="G197"/>
  <c r="G195"/>
  <c r="G194"/>
  <c r="G193"/>
  <c r="G192"/>
  <c r="G191"/>
  <c r="G190"/>
  <c r="G188"/>
  <c r="G187"/>
  <c r="G186"/>
  <c r="G182"/>
  <c r="G181"/>
  <c r="G180"/>
  <c r="G179"/>
  <c r="G177"/>
  <c r="F176"/>
  <c r="E176"/>
  <c r="D176"/>
  <c r="G175"/>
  <c r="G174"/>
  <c r="G173"/>
  <c r="G171"/>
  <c r="G170"/>
  <c r="F169"/>
  <c r="E169"/>
  <c r="D169"/>
  <c r="G168"/>
  <c r="G166"/>
  <c r="G165"/>
  <c r="G162"/>
  <c r="G161"/>
  <c r="G154"/>
  <c r="G153"/>
  <c r="G151"/>
  <c r="G149"/>
  <c r="G148"/>
  <c r="G147"/>
  <c r="G145"/>
  <c r="G144"/>
  <c r="G143"/>
  <c r="G142"/>
  <c r="G141"/>
  <c r="G139"/>
  <c r="G138"/>
  <c r="G137"/>
  <c r="G136"/>
  <c r="G135"/>
  <c r="G134"/>
  <c r="F133"/>
  <c r="E133"/>
  <c r="D133"/>
  <c r="G132"/>
  <c r="G130"/>
  <c r="G128"/>
  <c r="G127"/>
  <c r="E125"/>
  <c r="D125"/>
  <c r="G124"/>
  <c r="G123"/>
  <c r="G122"/>
  <c r="G121"/>
  <c r="G120"/>
  <c r="G119"/>
  <c r="G117"/>
  <c r="F116"/>
  <c r="E116"/>
  <c r="D116"/>
  <c r="G115"/>
  <c r="G113"/>
  <c r="G111"/>
  <c r="G109"/>
  <c r="F108"/>
  <c r="E108"/>
  <c r="D108"/>
  <c r="G105"/>
  <c r="F104"/>
  <c r="E104"/>
  <c r="D104"/>
  <c r="G103"/>
  <c r="G98"/>
  <c r="F97"/>
  <c r="E97"/>
  <c r="D97"/>
  <c r="G95"/>
  <c r="F94"/>
  <c r="E94"/>
  <c r="D94"/>
  <c r="G93"/>
  <c r="G92"/>
  <c r="G91"/>
  <c r="G89"/>
  <c r="G87"/>
  <c r="F86"/>
  <c r="E86"/>
  <c r="D86"/>
  <c r="G84"/>
  <c r="G83"/>
  <c r="G82"/>
  <c r="G81"/>
  <c r="G78"/>
  <c r="G75"/>
  <c r="G73"/>
  <c r="G69"/>
  <c r="G66"/>
  <c r="G63"/>
  <c r="G60"/>
  <c r="G55"/>
  <c r="G54"/>
  <c r="G50"/>
  <c r="G46"/>
  <c r="G42"/>
  <c r="E41"/>
  <c r="D41"/>
  <c r="F37"/>
  <c r="E37"/>
  <c r="D37"/>
  <c r="G34"/>
  <c r="G32"/>
  <c r="G31"/>
  <c r="F30"/>
  <c r="E30"/>
  <c r="D30"/>
  <c r="G29"/>
  <c r="G28"/>
  <c r="E27"/>
  <c r="G27" s="1"/>
  <c r="D27"/>
  <c r="G26"/>
  <c r="G25"/>
  <c r="G24"/>
  <c r="G23"/>
  <c r="E22"/>
  <c r="D22"/>
  <c r="G21"/>
  <c r="G20"/>
  <c r="E18"/>
  <c r="D18"/>
  <c r="G17"/>
  <c r="G15"/>
  <c r="G14"/>
  <c r="E12"/>
  <c r="D12"/>
  <c r="F218" l="1"/>
  <c r="E218"/>
  <c r="D218"/>
  <c r="G104"/>
  <c r="G202"/>
  <c r="G30"/>
  <c r="G22"/>
  <c r="G12"/>
  <c r="G200"/>
  <c r="G86"/>
  <c r="G176"/>
  <c r="G169"/>
  <c r="G125"/>
  <c r="G116"/>
  <c r="G108"/>
  <c r="G97"/>
  <c r="G94"/>
  <c r="G41"/>
  <c r="G18"/>
  <c r="G133"/>
  <c r="G198"/>
  <c r="G218" l="1"/>
</calcChain>
</file>

<file path=xl/sharedStrings.xml><?xml version="1.0" encoding="utf-8"?>
<sst xmlns="http://schemas.openxmlformats.org/spreadsheetml/2006/main" count="635" uniqueCount="316">
  <si>
    <t>Приложение  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</si>
  <si>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</si>
  <si>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</si>
  <si>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</si>
  <si>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</si>
  <si>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</si>
  <si>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</si>
  <si>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</si>
  <si>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</si>
  <si>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</si>
  <si>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</si>
  <si>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</si>
  <si>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</si>
  <si>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</si>
  <si>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</si>
  <si>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</si>
  <si>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</si>
  <si>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</si>
  <si>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</si>
  <si>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</si>
  <si>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</si>
  <si>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</si>
  <si>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</si>
  <si>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</si>
  <si>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</si>
  <si>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</si>
  <si>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</si>
  <si>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076</t>
  </si>
  <si>
    <t>Федеральное агентство по рыболовству</t>
  </si>
  <si>
    <t>1 16 25030 01 6000 140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</si>
  <si>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</si>
  <si>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1 16 35020 04 6000 140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</si>
  <si>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</si>
  <si>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</si>
  <si>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</si>
  <si>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</si>
  <si>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</si>
  <si>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</si>
  <si>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</si>
  <si>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</si>
  <si>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</si>
  <si>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</si>
  <si>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</si>
  <si>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</si>
  <si>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</si>
  <si>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</si>
  <si>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</si>
  <si>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</si>
  <si>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</si>
  <si>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</si>
  <si>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</si>
  <si>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</si>
  <si>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</si>
  <si>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</si>
  <si>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</si>
  <si>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</si>
  <si>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</si>
  <si>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</si>
  <si>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</si>
  <si>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</si>
  <si>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</si>
  <si>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</si>
  <si>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1 16 33040 04 6000 140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</si>
  <si>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</si>
  <si>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</si>
  <si>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</si>
  <si>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</si>
  <si>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</si>
  <si>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</si>
  <si>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</si>
  <si>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</si>
  <si>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</si>
  <si>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</si>
  <si>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</si>
  <si>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</si>
  <si>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</si>
  <si>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</si>
  <si>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</si>
  <si>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</si>
  <si>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</si>
  <si>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</si>
  <si>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</si>
  <si>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</si>
  <si>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</si>
  <si>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</si>
  <si>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</si>
  <si>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</si>
  <si>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</si>
  <si>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</si>
  <si>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</si>
  <si>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</si>
  <si>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</si>
  <si>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</si>
  <si>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</si>
  <si>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</si>
  <si>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</si>
  <si>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</si>
  <si>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</si>
  <si>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</si>
  <si>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</si>
  <si>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</si>
  <si>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</si>
  <si>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</si>
  <si>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</si>
  <si>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</si>
  <si>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</si>
  <si>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</si>
  <si>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</si>
  <si>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</si>
  <si>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</si>
  <si>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</si>
  <si>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</si>
  <si>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</si>
  <si>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</si>
  <si>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</si>
  <si>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</si>
  <si>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</si>
  <si>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</si>
  <si>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</si>
  <si>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</si>
  <si>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</si>
  <si>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</si>
  <si>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</si>
  <si>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</si>
  <si>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</si>
  <si>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</si>
  <si>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</si>
  <si>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</si>
  <si>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</si>
  <si>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</si>
  <si>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</si>
  <si>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</si>
  <si>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</si>
  <si>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</si>
  <si>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</si>
  <si>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</si>
  <si>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</si>
  <si>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</si>
  <si>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</si>
  <si>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</si>
  <si>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</si>
  <si>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</si>
  <si>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</si>
  <si>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</si>
  <si>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</si>
  <si>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</si>
  <si>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</si>
  <si>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</si>
  <si>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</si>
  <si>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</si>
  <si>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</si>
  <si>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</si>
  <si>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188</t>
  </si>
  <si>
    <t>Министерство внутренних дел Российской Федерации</t>
  </si>
  <si>
    <t>1 16 30013 01 6000 140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</si>
  <si>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</si>
  <si>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</si>
  <si>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</si>
  <si>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</si>
  <si>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</si>
  <si>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</si>
  <si>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</si>
  <si>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498</t>
  </si>
  <si>
    <t>Федеральная служба по экологическому, технологическому
 и атомному надзору</t>
  </si>
  <si>
    <t>1 16 45000 01 6000 140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</si>
  <si>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</si>
  <si>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</si>
  <si>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</si>
  <si>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</si>
  <si>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</si>
  <si>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</si>
  <si>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</si>
  <si>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</si>
  <si>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1 13 02994 04 0000 130</t>
  </si>
  <si>
    <t>Прочие доходы от компенсации затрат бюджетов городских округов</t>
  </si>
  <si>
    <t>2 02 25466 04 0000 151</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</si>
  <si>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</si>
  <si>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2 02 29999 04 0000 151</t>
  </si>
  <si>
    <t>Прочие субсидии бюджетам городских округов</t>
  </si>
  <si>
    <t>2 02 49999 04 0000 151</t>
  </si>
  <si>
    <t>Прочие межбюджетные трансферты, передаваемые бюджетам городских округов</t>
  </si>
  <si>
    <t>2 18 04010 04 0000 180</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</si>
  <si>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</si>
  <si>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</si>
  <si>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</si>
  <si>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2 19 60010 04 0000 151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</si>
  <si>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</si>
  <si>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</si>
  <si>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</si>
  <si>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</si>
  <si>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</si>
  <si>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2 02 30024 04 0000 151</t>
  </si>
  <si>
    <t>Субвенции бюджетам городских округов на выполнение передаваемых полномочий субъектов Российской Федерации</t>
  </si>
  <si>
    <t>2 07 04050 04 0000 180</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</si>
  <si>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</si>
  <si>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</si>
  <si>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</si>
  <si>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</si>
  <si>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</si>
  <si>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</si>
  <si>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</si>
  <si>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2 02 15001 04 0000 151</t>
  </si>
  <si>
    <t>Дотации бюджетам городских округов на выравнивание бюджетной обеспеченности</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</si>
  <si>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</si>
  <si>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</si>
  <si>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</si>
  <si>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</si>
  <si>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</si>
  <si>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</si>
  <si>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</si>
  <si>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</si>
  <si>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</si>
  <si>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</si>
  <si>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</si>
  <si>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</si>
  <si>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</si>
  <si>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</si>
  <si>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</si>
  <si>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</si>
  <si>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</si>
  <si>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</si>
  <si>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</si>
  <si>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</si>
  <si>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</si>
  <si>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</si>
  <si>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</si>
  <si>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</si>
  <si>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</si>
  <si>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</si>
  <si>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</si>
  <si>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</si>
  <si>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1 14 02043 04 3000 410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</si>
  <si>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</si>
  <si>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</si>
  <si>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</si>
  <si>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</si>
  <si>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</si>
  <si>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</si>
  <si>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</si>
  <si>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</si>
  <si>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</si>
  <si>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</si>
  <si>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1 17 05040 04 0000 180</t>
  </si>
  <si>
    <t>Прочие неналоговые доходы бюджетов городских округов</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</si>
  <si>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</si>
  <si>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</si>
  <si>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2 02 25497 04 0000 151</t>
  </si>
  <si>
    <t>Субсидии бюджетам городских округов на реализацию мероприятий по обеспечению жильем молодых семей</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</si>
  <si>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</si>
  <si>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</si>
  <si>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</si>
  <si>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</si>
  <si>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2 02 35176 04 0000 151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</si>
  <si>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</si>
  <si>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2 02 39999 04 0000 151</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</si>
  <si>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</si>
  <si>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</si>
  <si>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</si>
  <si>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</si>
  <si>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</si>
  <si>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</si>
  <si>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</si>
  <si>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</si>
  <si>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</si>
  <si>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1 16 35020 04 0000 140</t>
  </si>
  <si>
    <t>Суммы по искам о возмещении вреда, причиненного окружающей среде, подлежащие зачислению в бюджеты городских округов</t>
  </si>
  <si>
    <t>1 16 43000 01 0000 140</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</si>
  <si>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</si>
  <si>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</si>
  <si>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</si>
  <si>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</si>
  <si>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</si>
  <si>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</si>
  <si>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2 02 35930 04 0000 151</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</si>
  <si>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</si>
  <si>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</si>
  <si>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</si>
  <si>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</si>
  <si>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</si>
  <si>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</si>
  <si>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</si>
  <si>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</si>
  <si>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</si>
  <si>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</si>
  <si>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</si>
  <si>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</si>
  <si>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</si>
  <si>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</si>
  <si>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</si>
  <si>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</si>
  <si>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</si>
  <si>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</si>
  <si>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</si>
  <si>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2 02 25560 04 0000 151</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</si>
  <si>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</si>
  <si>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</si>
  <si>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2 19 25555 04 0000 151</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</si>
  <si>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</si>
  <si>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</si>
  <si>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к решению Березниковской городской Думы</t>
  </si>
  <si>
    <t>Исполнение бюджета города Березники по кодам классификации доходов бюджета за 2018 год</t>
  </si>
  <si>
    <t>1 05 04010 02 4000 110</t>
  </si>
  <si>
    <t>1 16 25050 01 6000 140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</si>
  <si>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</si>
  <si>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816</t>
  </si>
  <si>
    <t>855</t>
  </si>
  <si>
    <t>Министерство социального развития Пермского края</t>
  </si>
  <si>
    <t>1 11 03040 04 0000 120</t>
  </si>
  <si>
    <t>Проценты, полученные от предоставления бюджетных кредитов внутри страны за счет средств бюджетов городских округов</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</si>
  <si>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</si>
  <si>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2 02 15002 04 0000 151</t>
  </si>
  <si>
    <t>Дотации бюджетам городских округов на поддержку мер по обеспечению сбалансированности бюджетов</t>
  </si>
  <si>
    <t>2 19 35930 04 0000 151</t>
  </si>
  <si>
    <t>Возврат остатков субвенций на государственную регистрацию актов гражданского состояния из бюджетов городских округов</t>
  </si>
  <si>
    <t>Форма Г-1</t>
  </si>
  <si>
    <t>от  29 мая 2019 г. № 587</t>
  </si>
</sst>
</file>

<file path=xl/styles.xml><?xml version="1.0" encoding="utf-8"?>
<styleSheet xmlns="http://schemas.openxmlformats.org/spreadsheetml/2006/main">
  <numFmts count="1">
    <numFmt numFmtId="164" formatCode="#,##0.0"/>
  </numFmts>
  <fonts count="22">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xf numFmtId="0" fontId="1" fillId="0" borderId="0"/>
    <xf numFmtId="0" fontId="1" fillId="0" borderId="0"/>
    <xf numFmtId="0" fontId="3" fillId="0" borderId="0"/>
    <xf numFmtId="0" fontId="15"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9" fillId="0" borderId="0"/>
    <xf numFmtId="0" fontId="20" fillId="0" borderId="0"/>
  </cellStyleXfs>
  <cellXfs count="57">
    <xf numFmtId="0" fontId="0" fillId="0" borderId="0" xfId="0"/>
    <xf numFmtId="0" fontId="1" fillId="0" borderId="0" xfId="1"/>
    <xf numFmtId="0" fontId="1" fillId="0" borderId="0" xfId="1" applyFill="1"/>
    <xf numFmtId="49" fontId="6"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top" wrapText="1"/>
    </xf>
    <xf numFmtId="49" fontId="8" fillId="0" borderId="5" xfId="0" applyNumberFormat="1" applyFont="1" applyFill="1" applyBorder="1" applyAlignment="1">
      <alignment horizontal="center" vertical="top" wrapText="1"/>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164" fontId="8" fillId="0" borderId="5" xfId="0" applyNumberFormat="1" applyFont="1" applyFill="1" applyBorder="1" applyAlignment="1">
      <alignment horizontal="right" vertical="top" wrapText="1"/>
    </xf>
    <xf numFmtId="0" fontId="9" fillId="0" borderId="0" xfId="1" applyFont="1"/>
    <xf numFmtId="49" fontId="10" fillId="0" borderId="5" xfId="0" applyNumberFormat="1" applyFont="1" applyFill="1" applyBorder="1" applyAlignment="1">
      <alignment horizontal="center" vertical="top" wrapText="1"/>
    </xf>
    <xf numFmtId="0" fontId="11" fillId="0" borderId="5" xfId="2" applyFont="1" applyFill="1" applyBorder="1" applyAlignment="1">
      <alignment horizontal="left" vertical="top"/>
    </xf>
    <xf numFmtId="0" fontId="10" fillId="0" borderId="5" xfId="0" applyFont="1" applyFill="1" applyBorder="1" applyAlignment="1">
      <alignment horizontal="left" vertical="top" wrapText="1"/>
    </xf>
    <xf numFmtId="164" fontId="10" fillId="0" borderId="5" xfId="0" applyNumberFormat="1" applyFont="1" applyFill="1" applyBorder="1" applyAlignment="1">
      <alignment horizontal="right" vertical="top" wrapText="1"/>
    </xf>
    <xf numFmtId="0" fontId="5" fillId="0" borderId="5" xfId="0" applyFont="1" applyFill="1" applyBorder="1" applyAlignment="1">
      <alignment vertical="top" wrapText="1"/>
    </xf>
    <xf numFmtId="164" fontId="5" fillId="0" borderId="5" xfId="0" applyNumberFormat="1" applyFont="1" applyFill="1" applyBorder="1" applyAlignment="1">
      <alignment horizontal="right" vertical="top" wrapText="1"/>
    </xf>
    <xf numFmtId="3" fontId="11" fillId="0" borderId="5" xfId="2" applyNumberFormat="1" applyFont="1" applyFill="1" applyBorder="1" applyAlignment="1">
      <alignment horizontal="left" vertical="top"/>
    </xf>
    <xf numFmtId="0" fontId="5" fillId="0" borderId="5" xfId="0" applyFont="1" applyFill="1" applyBorder="1" applyAlignment="1">
      <alignment horizontal="left" vertical="top" wrapText="1"/>
    </xf>
    <xf numFmtId="0" fontId="12" fillId="0" borderId="5" xfId="2" applyFont="1" applyFill="1" applyBorder="1" applyAlignment="1">
      <alignment horizontal="left" vertical="top"/>
    </xf>
    <xf numFmtId="164" fontId="13" fillId="0" borderId="5" xfId="0" applyNumberFormat="1" applyFont="1" applyFill="1" applyBorder="1" applyAlignment="1">
      <alignment horizontal="right" vertical="top" wrapText="1"/>
    </xf>
    <xf numFmtId="0" fontId="1" fillId="0" borderId="0" xfId="1" applyFont="1"/>
    <xf numFmtId="49" fontId="5" fillId="0" borderId="5" xfId="0" applyNumberFormat="1" applyFont="1" applyFill="1" applyBorder="1" applyAlignment="1">
      <alignment horizontal="center" vertical="top" wrapText="1"/>
    </xf>
    <xf numFmtId="0" fontId="10" fillId="0" borderId="5" xfId="0" applyFont="1" applyFill="1" applyBorder="1" applyAlignment="1">
      <alignment vertical="top" wrapText="1"/>
    </xf>
    <xf numFmtId="49" fontId="13" fillId="0" borderId="5" xfId="0" applyNumberFormat="1" applyFont="1" applyFill="1" applyBorder="1" applyAlignment="1">
      <alignment horizontal="center" vertical="top" wrapText="1"/>
    </xf>
    <xf numFmtId="3" fontId="14" fillId="0" borderId="5" xfId="2" applyNumberFormat="1" applyFont="1" applyFill="1" applyBorder="1" applyAlignment="1">
      <alignment horizontal="left" vertical="top"/>
    </xf>
    <xf numFmtId="0" fontId="14" fillId="0" borderId="5" xfId="2" applyFont="1" applyFill="1" applyBorder="1" applyAlignment="1">
      <alignment horizontal="left" vertical="top"/>
    </xf>
    <xf numFmtId="164" fontId="1" fillId="0" borderId="0" xfId="1" applyNumberFormat="1"/>
    <xf numFmtId="0" fontId="13" fillId="0" borderId="5" xfId="0" applyFont="1" applyFill="1" applyBorder="1" applyAlignment="1">
      <alignment horizontal="left" vertical="top" wrapText="1"/>
    </xf>
    <xf numFmtId="0" fontId="1" fillId="0" borderId="0" xfId="1" applyAlignment="1">
      <alignment horizontal="center"/>
    </xf>
    <xf numFmtId="164" fontId="10" fillId="0" borderId="5" xfId="2" applyNumberFormat="1" applyFont="1" applyFill="1" applyBorder="1" applyAlignment="1">
      <alignment vertical="top"/>
    </xf>
    <xf numFmtId="3" fontId="14" fillId="0" borderId="5" xfId="2" applyNumberFormat="1" applyFont="1" applyBorder="1" applyAlignment="1">
      <alignment horizontal="left" vertical="top"/>
    </xf>
    <xf numFmtId="3" fontId="11" fillId="0" borderId="5" xfId="2" applyNumberFormat="1" applyFont="1" applyBorder="1" applyAlignment="1">
      <alignment horizontal="left" vertical="top"/>
    </xf>
    <xf numFmtId="0" fontId="5" fillId="0" borderId="5" xfId="0" applyFont="1" applyBorder="1" applyAlignment="1">
      <alignment horizontal="left" vertical="top" wrapText="1"/>
    </xf>
    <xf numFmtId="0" fontId="13" fillId="0" borderId="5" xfId="0" applyFont="1" applyFill="1" applyBorder="1" applyAlignment="1">
      <alignment horizontal="center" vertical="top" wrapText="1"/>
    </xf>
    <xf numFmtId="0" fontId="10" fillId="0" borderId="5" xfId="0" applyFont="1" applyBorder="1" applyAlignment="1">
      <alignment vertical="top" wrapText="1"/>
    </xf>
    <xf numFmtId="0" fontId="14" fillId="0" borderId="5" xfId="2" applyFont="1" applyBorder="1" applyAlignment="1">
      <alignment horizontal="left" vertical="top"/>
    </xf>
    <xf numFmtId="0" fontId="10" fillId="0" borderId="5" xfId="0" applyFont="1" applyBorder="1" applyAlignment="1">
      <alignment horizontal="left" vertical="top" wrapText="1"/>
    </xf>
    <xf numFmtId="0" fontId="2" fillId="0" borderId="0" xfId="1" applyFont="1" applyAlignment="1">
      <alignment horizontal="right"/>
    </xf>
    <xf numFmtId="0" fontId="2" fillId="0" borderId="0" xfId="2" applyFont="1" applyFill="1" applyAlignment="1">
      <alignment horizontal="right"/>
    </xf>
    <xf numFmtId="0" fontId="2" fillId="0" borderId="0" xfId="0" applyFont="1" applyAlignment="1">
      <alignment horizontal="righ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4" fillId="0" borderId="0" xfId="1" applyFont="1" applyAlignment="1">
      <alignment horizontal="center" vertical="top" wrapText="1"/>
    </xf>
    <xf numFmtId="0" fontId="21" fillId="0" borderId="0" xfId="2" applyFont="1" applyFill="1" applyAlignment="1">
      <alignment horizontal="right" wrapText="1"/>
    </xf>
    <xf numFmtId="0" fontId="21" fillId="0" borderId="0" xfId="0" applyFont="1" applyAlignment="1">
      <alignment horizontal="right" wrapText="1"/>
    </xf>
    <xf numFmtId="0" fontId="21" fillId="0" borderId="0" xfId="2" applyFont="1" applyFill="1" applyBorder="1" applyAlignment="1">
      <alignment horizontal="right" wrapText="1"/>
    </xf>
    <xf numFmtId="0" fontId="21" fillId="0" borderId="0" xfId="0" applyFont="1" applyBorder="1" applyAlignment="1">
      <alignment horizontal="right" wrapText="1"/>
    </xf>
    <xf numFmtId="0" fontId="2" fillId="0" borderId="0" xfId="2" applyFont="1" applyFill="1" applyAlignment="1">
      <alignment horizontal="right" vertical="top"/>
    </xf>
    <xf numFmtId="0" fontId="2" fillId="0" borderId="0" xfId="0" applyFont="1" applyAlignment="1">
      <alignment horizontal="right" vertical="top"/>
    </xf>
  </cellXfs>
  <cellStyles count="19">
    <cellStyle name="Normal" xfId="4"/>
    <cellStyle name="Обычный" xfId="0" builtinId="0"/>
    <cellStyle name="Обычный 10" xfId="5"/>
    <cellStyle name="Обычный 11" xfId="6"/>
    <cellStyle name="Обычный 12" xfId="7"/>
    <cellStyle name="Обычный 13" xfId="8"/>
    <cellStyle name="Обычный 14" xfId="16"/>
    <cellStyle name="Обычный 15" xfId="17"/>
    <cellStyle name="Обычный 16" xfId="18"/>
    <cellStyle name="Обычный 2" xfId="9"/>
    <cellStyle name="Обычный 3" xfId="3"/>
    <cellStyle name="Обычный 4" xfId="10"/>
    <cellStyle name="Обычный 5" xfId="11"/>
    <cellStyle name="Обычный 6" xfId="12"/>
    <cellStyle name="Обычный 7" xfId="13"/>
    <cellStyle name="Обычный 8" xfId="14"/>
    <cellStyle name="Обычный 9" xfId="15"/>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63"/>
  <sheetViews>
    <sheetView tabSelected="1" topLeftCell="A207" zoomScale="90" zoomScaleNormal="90" workbookViewId="0">
      <selection activeCell="K203" sqref="K203"/>
    </sheetView>
  </sheetViews>
  <sheetFormatPr defaultColWidth="9.140625" defaultRowHeight="12.75"/>
  <cols>
    <col min="1" max="1" width="8.28515625" style="1" customWidth="1"/>
    <col min="2" max="2" width="20.42578125" style="1" bestFit="1" customWidth="1"/>
    <col min="3" max="3" width="68.5703125" style="1" customWidth="1"/>
    <col min="4" max="4" width="10.42578125" style="1" customWidth="1"/>
    <col min="5" max="5" width="10.85546875" style="1" customWidth="1"/>
    <col min="6" max="6" width="11.42578125" style="1" customWidth="1"/>
    <col min="7" max="7" width="12.28515625" style="1" customWidth="1"/>
    <col min="8" max="8" width="9.28515625" style="1" customWidth="1"/>
    <col min="9" max="10" width="9.140625" style="1" customWidth="1"/>
    <col min="11" max="15" width="9.140625" style="1"/>
    <col min="16" max="16" width="9.140625" style="1" customWidth="1"/>
    <col min="17" max="16384" width="9.140625" style="1"/>
  </cols>
  <sheetData>
    <row r="1" spans="1:7" ht="15.75">
      <c r="D1" s="51" t="s">
        <v>0</v>
      </c>
      <c r="E1" s="52"/>
      <c r="F1" s="52"/>
      <c r="G1" s="52"/>
    </row>
    <row r="2" spans="1:7" ht="15.75">
      <c r="D2" s="51" t="s">
        <v>299</v>
      </c>
      <c r="E2" s="52"/>
      <c r="F2" s="52"/>
      <c r="G2" s="52"/>
    </row>
    <row r="3" spans="1:7" ht="15.75">
      <c r="D3" s="53" t="s">
        <v>315</v>
      </c>
      <c r="E3" s="54"/>
      <c r="F3" s="54"/>
      <c r="G3" s="54"/>
    </row>
    <row r="4" spans="1:7" ht="13.15" customHeight="1">
      <c r="D4" s="37"/>
      <c r="E4" s="38"/>
      <c r="F4" s="39"/>
      <c r="G4" s="39"/>
    </row>
    <row r="5" spans="1:7" ht="24" customHeight="1">
      <c r="D5" s="55" t="s">
        <v>314</v>
      </c>
      <c r="E5" s="56"/>
      <c r="F5" s="56"/>
      <c r="G5" s="56"/>
    </row>
    <row r="6" spans="1:7" ht="27" customHeight="1">
      <c r="A6" s="50" t="s">
        <v>300</v>
      </c>
      <c r="B6" s="50"/>
      <c r="C6" s="50"/>
      <c r="D6" s="50"/>
      <c r="E6" s="50"/>
      <c r="F6" s="50"/>
      <c r="G6" s="50"/>
    </row>
    <row r="7" spans="1:7" ht="13.15" customHeight="1">
      <c r="E7" s="40" t="s">
        <v>1</v>
      </c>
      <c r="F7" s="41"/>
      <c r="G7" s="41"/>
    </row>
    <row r="8" spans="1:7" ht="12.75" customHeight="1">
      <c r="A8" s="42" t="s">
        <v>2</v>
      </c>
      <c r="B8" s="43"/>
      <c r="C8" s="46" t="s">
        <v>3</v>
      </c>
      <c r="D8" s="49" t="s">
        <v>4</v>
      </c>
      <c r="E8" s="49" t="s">
        <v>5</v>
      </c>
      <c r="F8" s="49" t="s">
        <v>6</v>
      </c>
      <c r="G8" s="49" t="s">
        <v>7</v>
      </c>
    </row>
    <row r="9" spans="1:7" s="2" customFormat="1" ht="4.5" customHeight="1">
      <c r="A9" s="44"/>
      <c r="B9" s="45"/>
      <c r="C9" s="47"/>
      <c r="D9" s="49"/>
      <c r="E9" s="49"/>
      <c r="F9" s="49"/>
      <c r="G9" s="49"/>
    </row>
    <row r="10" spans="1:7" s="2" customFormat="1" ht="54.6" customHeight="1">
      <c r="A10" s="3" t="s">
        <v>8</v>
      </c>
      <c r="B10" s="3" t="s">
        <v>9</v>
      </c>
      <c r="C10" s="48"/>
      <c r="D10" s="49"/>
      <c r="E10" s="49"/>
      <c r="F10" s="49"/>
      <c r="G10" s="49"/>
    </row>
    <row r="11" spans="1:7" s="2" customFormat="1" ht="9" customHeight="1">
      <c r="A11" s="4" t="s">
        <v>10</v>
      </c>
      <c r="B11" s="4" t="s">
        <v>11</v>
      </c>
      <c r="C11" s="4" t="s">
        <v>12</v>
      </c>
      <c r="D11" s="4" t="s">
        <v>13</v>
      </c>
      <c r="E11" s="4" t="s">
        <v>14</v>
      </c>
      <c r="F11" s="4" t="s">
        <v>15</v>
      </c>
      <c r="G11" s="4" t="s">
        <v>16</v>
      </c>
    </row>
    <row r="12" spans="1:7" s="9" customFormat="1" ht="13.15" customHeight="1">
      <c r="A12" s="5" t="s">
        <v>17</v>
      </c>
      <c r="B12" s="6" t="s">
        <v>18</v>
      </c>
      <c r="C12" s="7" t="s">
        <v>19</v>
      </c>
      <c r="D12" s="8">
        <f>SUM(D13:D17)</f>
        <v>28205</v>
      </c>
      <c r="E12" s="8">
        <f>SUM(E13:E17)</f>
        <v>37272.6</v>
      </c>
      <c r="F12" s="8">
        <f>SUM(F13:F17)</f>
        <v>37107.5</v>
      </c>
      <c r="G12" s="8">
        <f>F12/E12*100</f>
        <v>99.557047267966283</v>
      </c>
    </row>
    <row r="13" spans="1:7" ht="51">
      <c r="A13" s="10" t="s">
        <v>17</v>
      </c>
      <c r="B13" s="11" t="s">
        <v>20</v>
      </c>
      <c r="C13" s="12" t="s">
        <v>21</v>
      </c>
      <c r="D13" s="13">
        <v>720</v>
      </c>
      <c r="E13" s="13">
        <v>765</v>
      </c>
      <c r="F13" s="13">
        <v>698.4</v>
      </c>
      <c r="G13" s="13">
        <f>F13/E13*100</f>
        <v>91.294117647058826</v>
      </c>
    </row>
    <row r="14" spans="1:7" ht="38.25">
      <c r="A14" s="10" t="s">
        <v>17</v>
      </c>
      <c r="B14" s="11" t="s">
        <v>22</v>
      </c>
      <c r="C14" s="12" t="s">
        <v>23</v>
      </c>
      <c r="D14" s="13">
        <v>14600</v>
      </c>
      <c r="E14" s="13">
        <v>30000</v>
      </c>
      <c r="F14" s="13">
        <v>30296.400000000001</v>
      </c>
      <c r="G14" s="13">
        <f>F14/E14*100</f>
        <v>100.98800000000001</v>
      </c>
    </row>
    <row r="15" spans="1:7" ht="38.25">
      <c r="A15" s="10" t="s">
        <v>17</v>
      </c>
      <c r="B15" s="11" t="s">
        <v>24</v>
      </c>
      <c r="C15" s="12" t="s">
        <v>291</v>
      </c>
      <c r="D15" s="13">
        <v>12877</v>
      </c>
      <c r="E15" s="13">
        <v>6500</v>
      </c>
      <c r="F15" s="13">
        <v>6105.1</v>
      </c>
      <c r="G15" s="13">
        <f t="shared" ref="G15" si="0">F15/E15*100</f>
        <v>93.924615384615393</v>
      </c>
    </row>
    <row r="16" spans="1:7" ht="38.25">
      <c r="A16" s="10" t="s">
        <v>17</v>
      </c>
      <c r="B16" s="11" t="s">
        <v>297</v>
      </c>
      <c r="C16" s="12" t="s">
        <v>298</v>
      </c>
      <c r="D16" s="13">
        <v>0</v>
      </c>
      <c r="E16" s="13">
        <v>0</v>
      </c>
      <c r="F16" s="13">
        <v>0.2</v>
      </c>
      <c r="G16" s="13"/>
    </row>
    <row r="17" spans="1:7" ht="51">
      <c r="A17" s="10" t="s">
        <v>17</v>
      </c>
      <c r="B17" s="11" t="s">
        <v>25</v>
      </c>
      <c r="C17" s="14" t="s">
        <v>26</v>
      </c>
      <c r="D17" s="13">
        <v>8</v>
      </c>
      <c r="E17" s="13">
        <v>7.6</v>
      </c>
      <c r="F17" s="13">
        <v>7.4</v>
      </c>
      <c r="G17" s="13">
        <f>F17/E17*100</f>
        <v>97.368421052631589</v>
      </c>
    </row>
    <row r="18" spans="1:7" s="9" customFormat="1">
      <c r="A18" s="5" t="s">
        <v>27</v>
      </c>
      <c r="B18" s="11"/>
      <c r="C18" s="7" t="s">
        <v>28</v>
      </c>
      <c r="D18" s="8">
        <f>D19+D20+D21</f>
        <v>5.2</v>
      </c>
      <c r="E18" s="8">
        <f>E19+E20+E21</f>
        <v>5.2</v>
      </c>
      <c r="F18" s="8">
        <f>F19+F20+F21</f>
        <v>34.200000000000003</v>
      </c>
      <c r="G18" s="19">
        <f t="shared" ref="G18:G21" si="1">F18/E18*100</f>
        <v>657.69230769230774</v>
      </c>
    </row>
    <row r="19" spans="1:7" s="9" customFormat="1" ht="51">
      <c r="A19" s="10" t="s">
        <v>27</v>
      </c>
      <c r="B19" s="11" t="s">
        <v>29</v>
      </c>
      <c r="C19" s="12" t="s">
        <v>30</v>
      </c>
      <c r="D19" s="15">
        <v>0</v>
      </c>
      <c r="E19" s="15">
        <v>0</v>
      </c>
      <c r="F19" s="15">
        <v>0.7</v>
      </c>
      <c r="G19" s="13"/>
    </row>
    <row r="20" spans="1:7" s="9" customFormat="1" ht="51">
      <c r="A20" s="10" t="s">
        <v>27</v>
      </c>
      <c r="B20" s="16" t="s">
        <v>31</v>
      </c>
      <c r="C20" s="17" t="s">
        <v>32</v>
      </c>
      <c r="D20" s="15">
        <v>0.2</v>
      </c>
      <c r="E20" s="15">
        <v>0.2</v>
      </c>
      <c r="F20" s="15">
        <v>0.4</v>
      </c>
      <c r="G20" s="13">
        <f t="shared" si="1"/>
        <v>200</v>
      </c>
    </row>
    <row r="21" spans="1:7" ht="51">
      <c r="A21" s="10" t="s">
        <v>27</v>
      </c>
      <c r="B21" s="11" t="s">
        <v>33</v>
      </c>
      <c r="C21" s="12" t="s">
        <v>34</v>
      </c>
      <c r="D21" s="15">
        <v>5</v>
      </c>
      <c r="E21" s="15">
        <v>5</v>
      </c>
      <c r="F21" s="15">
        <v>33.1</v>
      </c>
      <c r="G21" s="13">
        <f t="shared" si="1"/>
        <v>662</v>
      </c>
    </row>
    <row r="22" spans="1:7" s="9" customFormat="1">
      <c r="A22" s="5" t="s">
        <v>35</v>
      </c>
      <c r="B22" s="11"/>
      <c r="C22" s="7" t="s">
        <v>36</v>
      </c>
      <c r="D22" s="8">
        <f t="shared" ref="D22:E22" si="2">D23+D24+D25+D26</f>
        <v>6444.1</v>
      </c>
      <c r="E22" s="8">
        <f t="shared" si="2"/>
        <v>6444.1</v>
      </c>
      <c r="F22" s="8">
        <f>F23+F24+F25+F26</f>
        <v>6055.2</v>
      </c>
      <c r="G22" s="8">
        <f t="shared" ref="G22:G27" si="3">F22/E22*100</f>
        <v>93.965022268431568</v>
      </c>
    </row>
    <row r="23" spans="1:7" ht="51">
      <c r="A23" s="10" t="s">
        <v>35</v>
      </c>
      <c r="B23" s="11" t="s">
        <v>37</v>
      </c>
      <c r="C23" s="12" t="s">
        <v>38</v>
      </c>
      <c r="D23" s="29">
        <v>2721.6</v>
      </c>
      <c r="E23" s="29">
        <v>2721.6</v>
      </c>
      <c r="F23" s="29">
        <v>2698</v>
      </c>
      <c r="G23" s="13">
        <f t="shared" si="3"/>
        <v>99.132863021751916</v>
      </c>
    </row>
    <row r="24" spans="1:7" ht="63.75">
      <c r="A24" s="10" t="s">
        <v>35</v>
      </c>
      <c r="B24" s="11" t="s">
        <v>39</v>
      </c>
      <c r="C24" s="12" t="s">
        <v>40</v>
      </c>
      <c r="D24" s="29">
        <v>23.7</v>
      </c>
      <c r="E24" s="29">
        <v>23.7</v>
      </c>
      <c r="F24" s="29">
        <v>26</v>
      </c>
      <c r="G24" s="13">
        <f t="shared" si="3"/>
        <v>109.70464135021096</v>
      </c>
    </row>
    <row r="25" spans="1:7" ht="51">
      <c r="A25" s="10" t="s">
        <v>35</v>
      </c>
      <c r="B25" s="11" t="s">
        <v>41</v>
      </c>
      <c r="C25" s="12" t="s">
        <v>42</v>
      </c>
      <c r="D25" s="29">
        <v>4202.8</v>
      </c>
      <c r="E25" s="29">
        <v>4202.8</v>
      </c>
      <c r="F25" s="29">
        <v>3935.7</v>
      </c>
      <c r="G25" s="13">
        <f t="shared" si="3"/>
        <v>93.64471304844389</v>
      </c>
    </row>
    <row r="26" spans="1:7" ht="51">
      <c r="A26" s="10" t="s">
        <v>35</v>
      </c>
      <c r="B26" s="11" t="s">
        <v>43</v>
      </c>
      <c r="C26" s="12" t="s">
        <v>44</v>
      </c>
      <c r="D26" s="29">
        <v>-504</v>
      </c>
      <c r="E26" s="29">
        <v>-504</v>
      </c>
      <c r="F26" s="29">
        <v>-604.5</v>
      </c>
      <c r="G26" s="13">
        <f t="shared" si="3"/>
        <v>119.94047619047619</v>
      </c>
    </row>
    <row r="27" spans="1:7" s="9" customFormat="1">
      <c r="A27" s="5" t="s">
        <v>45</v>
      </c>
      <c r="B27" s="11" t="s">
        <v>18</v>
      </c>
      <c r="C27" s="7" t="s">
        <v>46</v>
      </c>
      <c r="D27" s="8">
        <f>D29+D28</f>
        <v>500</v>
      </c>
      <c r="E27" s="8">
        <f>E29+E28</f>
        <v>500</v>
      </c>
      <c r="F27" s="8">
        <f t="shared" ref="F27" si="4">F29+F28</f>
        <v>250</v>
      </c>
      <c r="G27" s="19">
        <f t="shared" si="3"/>
        <v>50</v>
      </c>
    </row>
    <row r="28" spans="1:7" s="20" customFormat="1" ht="51">
      <c r="A28" s="10" t="s">
        <v>45</v>
      </c>
      <c r="B28" s="11" t="s">
        <v>47</v>
      </c>
      <c r="C28" s="12" t="s">
        <v>48</v>
      </c>
      <c r="D28" s="13">
        <v>200</v>
      </c>
      <c r="E28" s="13">
        <v>200</v>
      </c>
      <c r="F28" s="13">
        <v>51.5</v>
      </c>
      <c r="G28" s="13">
        <f>F28/E28*100</f>
        <v>25.75</v>
      </c>
    </row>
    <row r="29" spans="1:7" ht="51">
      <c r="A29" s="10" t="s">
        <v>45</v>
      </c>
      <c r="B29" s="11" t="s">
        <v>33</v>
      </c>
      <c r="C29" s="12" t="s">
        <v>34</v>
      </c>
      <c r="D29" s="13">
        <v>300</v>
      </c>
      <c r="E29" s="13">
        <v>300</v>
      </c>
      <c r="F29" s="13">
        <v>198.5</v>
      </c>
      <c r="G29" s="13">
        <f>F29/E29*100</f>
        <v>66.166666666666657</v>
      </c>
    </row>
    <row r="30" spans="1:7" s="9" customFormat="1" ht="25.5">
      <c r="A30" s="5" t="s">
        <v>49</v>
      </c>
      <c r="B30" s="11" t="s">
        <v>18</v>
      </c>
      <c r="C30" s="7" t="s">
        <v>50</v>
      </c>
      <c r="D30" s="8">
        <f t="shared" ref="D30:F30" si="5">SUM(D31:D34)</f>
        <v>80</v>
      </c>
      <c r="E30" s="8">
        <f t="shared" si="5"/>
        <v>80</v>
      </c>
      <c r="F30" s="8">
        <f t="shared" si="5"/>
        <v>36.5</v>
      </c>
      <c r="G30" s="8">
        <f>F30/E30*100</f>
        <v>45.625</v>
      </c>
    </row>
    <row r="31" spans="1:7" s="20" customFormat="1" ht="63.75">
      <c r="A31" s="21" t="s">
        <v>49</v>
      </c>
      <c r="B31" s="16" t="s">
        <v>51</v>
      </c>
      <c r="C31" s="17" t="s">
        <v>52</v>
      </c>
      <c r="D31" s="13">
        <v>30</v>
      </c>
      <c r="E31" s="13">
        <v>30</v>
      </c>
      <c r="F31" s="13">
        <v>0</v>
      </c>
      <c r="G31" s="15">
        <f>F31/E31*100</f>
        <v>0</v>
      </c>
    </row>
    <row r="32" spans="1:7" ht="63.75">
      <c r="A32" s="10" t="s">
        <v>49</v>
      </c>
      <c r="B32" s="11" t="s">
        <v>53</v>
      </c>
      <c r="C32" s="12" t="s">
        <v>54</v>
      </c>
      <c r="D32" s="13">
        <v>40</v>
      </c>
      <c r="E32" s="13">
        <v>40</v>
      </c>
      <c r="F32" s="13">
        <v>32.5</v>
      </c>
      <c r="G32" s="13">
        <f>F32/E32*100</f>
        <v>81.25</v>
      </c>
    </row>
    <row r="33" spans="1:7" ht="63.75">
      <c r="A33" s="10" t="s">
        <v>49</v>
      </c>
      <c r="B33" s="11" t="s">
        <v>55</v>
      </c>
      <c r="C33" s="12" t="s">
        <v>56</v>
      </c>
      <c r="D33" s="13">
        <v>0</v>
      </c>
      <c r="E33" s="13">
        <v>0</v>
      </c>
      <c r="F33" s="13">
        <v>1</v>
      </c>
      <c r="G33" s="13"/>
    </row>
    <row r="34" spans="1:7" ht="51">
      <c r="A34" s="10" t="s">
        <v>49</v>
      </c>
      <c r="B34" s="11" t="s">
        <v>33</v>
      </c>
      <c r="C34" s="12" t="s">
        <v>34</v>
      </c>
      <c r="D34" s="13">
        <v>10</v>
      </c>
      <c r="E34" s="13">
        <v>10</v>
      </c>
      <c r="F34" s="13">
        <v>3</v>
      </c>
      <c r="G34" s="13">
        <f>F34/E34*100</f>
        <v>30</v>
      </c>
    </row>
    <row r="35" spans="1:7" s="9" customFormat="1">
      <c r="A35" s="5" t="s">
        <v>57</v>
      </c>
      <c r="B35" s="11" t="s">
        <v>18</v>
      </c>
      <c r="C35" s="7" t="s">
        <v>58</v>
      </c>
      <c r="D35" s="8">
        <f>D36</f>
        <v>0</v>
      </c>
      <c r="E35" s="8">
        <f t="shared" ref="E35:F35" si="6">E36</f>
        <v>0</v>
      </c>
      <c r="F35" s="8">
        <f t="shared" si="6"/>
        <v>106.7</v>
      </c>
      <c r="G35" s="8"/>
    </row>
    <row r="36" spans="1:7" ht="38.25">
      <c r="A36" s="10" t="s">
        <v>57</v>
      </c>
      <c r="B36" s="11" t="s">
        <v>55</v>
      </c>
      <c r="C36" s="12" t="s">
        <v>59</v>
      </c>
      <c r="D36" s="13">
        <v>0</v>
      </c>
      <c r="E36" s="13">
        <v>0</v>
      </c>
      <c r="F36" s="13">
        <v>106.7</v>
      </c>
      <c r="G36" s="13"/>
    </row>
    <row r="37" spans="1:7" s="9" customFormat="1">
      <c r="A37" s="5" t="s">
        <v>60</v>
      </c>
      <c r="B37" s="11" t="s">
        <v>18</v>
      </c>
      <c r="C37" s="7" t="s">
        <v>61</v>
      </c>
      <c r="D37" s="8">
        <f t="shared" ref="D37:F37" si="7">D38</f>
        <v>0</v>
      </c>
      <c r="E37" s="8">
        <f t="shared" si="7"/>
        <v>0</v>
      </c>
      <c r="F37" s="8">
        <f t="shared" si="7"/>
        <v>15</v>
      </c>
      <c r="G37" s="8"/>
    </row>
    <row r="38" spans="1:7" ht="76.5">
      <c r="A38" s="10" t="s">
        <v>60</v>
      </c>
      <c r="B38" s="11" t="s">
        <v>62</v>
      </c>
      <c r="C38" s="12" t="s">
        <v>63</v>
      </c>
      <c r="D38" s="13">
        <v>0</v>
      </c>
      <c r="E38" s="13">
        <v>0</v>
      </c>
      <c r="F38" s="13">
        <v>15</v>
      </c>
      <c r="G38" s="13"/>
    </row>
    <row r="39" spans="1:7" ht="25.5">
      <c r="A39" s="5" t="s">
        <v>64</v>
      </c>
      <c r="B39" s="11" t="s">
        <v>18</v>
      </c>
      <c r="C39" s="7" t="s">
        <v>65</v>
      </c>
      <c r="D39" s="8">
        <f>D40</f>
        <v>0</v>
      </c>
      <c r="E39" s="8">
        <f t="shared" ref="E39:F39" si="8">E40</f>
        <v>0</v>
      </c>
      <c r="F39" s="8">
        <f t="shared" si="8"/>
        <v>12</v>
      </c>
      <c r="G39" s="8"/>
    </row>
    <row r="40" spans="1:7" s="20" customFormat="1" ht="63.75">
      <c r="A40" s="10" t="s">
        <v>64</v>
      </c>
      <c r="B40" s="11" t="s">
        <v>55</v>
      </c>
      <c r="C40" s="12" t="s">
        <v>56</v>
      </c>
      <c r="D40" s="13">
        <v>0</v>
      </c>
      <c r="E40" s="13">
        <v>0</v>
      </c>
      <c r="F40" s="13">
        <v>12</v>
      </c>
      <c r="G40" s="13"/>
    </row>
    <row r="41" spans="1:7" s="9" customFormat="1">
      <c r="A41" s="5" t="s">
        <v>66</v>
      </c>
      <c r="B41" s="11" t="s">
        <v>18</v>
      </c>
      <c r="C41" s="7" t="s">
        <v>67</v>
      </c>
      <c r="D41" s="8">
        <f>SUM(D42:D84)</f>
        <v>1626108.5</v>
      </c>
      <c r="E41" s="8">
        <f>SUM(E42:E84)</f>
        <v>1666562.7999999998</v>
      </c>
      <c r="F41" s="8">
        <f>SUM(F42:F85)</f>
        <v>1668705.0999999999</v>
      </c>
      <c r="G41" s="8">
        <f>F41/E41*100</f>
        <v>100.12854601098742</v>
      </c>
    </row>
    <row r="42" spans="1:7" ht="76.5">
      <c r="A42" s="10" t="s">
        <v>66</v>
      </c>
      <c r="B42" s="11" t="s">
        <v>68</v>
      </c>
      <c r="C42" s="12" t="s">
        <v>69</v>
      </c>
      <c r="D42" s="13">
        <v>1088066.3</v>
      </c>
      <c r="E42" s="13">
        <v>1117230</v>
      </c>
      <c r="F42" s="13">
        <v>1147329.8</v>
      </c>
      <c r="G42" s="13">
        <f>F42/E42*100</f>
        <v>102.69414534160379</v>
      </c>
    </row>
    <row r="43" spans="1:7" ht="63.75">
      <c r="A43" s="10" t="s">
        <v>66</v>
      </c>
      <c r="B43" s="11" t="s">
        <v>70</v>
      </c>
      <c r="C43" s="12" t="s">
        <v>71</v>
      </c>
      <c r="D43" s="13"/>
      <c r="E43" s="13"/>
      <c r="F43" s="13">
        <v>688.8</v>
      </c>
      <c r="G43" s="13"/>
    </row>
    <row r="44" spans="1:7" ht="76.5">
      <c r="A44" s="10" t="s">
        <v>66</v>
      </c>
      <c r="B44" s="11" t="s">
        <v>72</v>
      </c>
      <c r="C44" s="12" t="s">
        <v>73</v>
      </c>
      <c r="D44" s="13"/>
      <c r="E44" s="13"/>
      <c r="F44" s="13">
        <v>781.4</v>
      </c>
      <c r="G44" s="13"/>
    </row>
    <row r="45" spans="1:7" ht="51">
      <c r="A45" s="10" t="s">
        <v>66</v>
      </c>
      <c r="B45" s="11" t="s">
        <v>74</v>
      </c>
      <c r="C45" s="12" t="s">
        <v>75</v>
      </c>
      <c r="D45" s="13"/>
      <c r="E45" s="13"/>
      <c r="F45" s="13">
        <v>-19.7</v>
      </c>
      <c r="G45" s="13"/>
    </row>
    <row r="46" spans="1:7" ht="89.25">
      <c r="A46" s="10" t="s">
        <v>66</v>
      </c>
      <c r="B46" s="11" t="s">
        <v>76</v>
      </c>
      <c r="C46" s="12" t="s">
        <v>77</v>
      </c>
      <c r="D46" s="13">
        <v>2440</v>
      </c>
      <c r="E46" s="13">
        <v>2440</v>
      </c>
      <c r="F46" s="13">
        <v>2841.8</v>
      </c>
      <c r="G46" s="13">
        <f>F46/E46*100</f>
        <v>116.4672131147541</v>
      </c>
    </row>
    <row r="47" spans="1:7" ht="76.5">
      <c r="A47" s="10" t="s">
        <v>66</v>
      </c>
      <c r="B47" s="11" t="s">
        <v>78</v>
      </c>
      <c r="C47" s="12" t="s">
        <v>79</v>
      </c>
      <c r="D47" s="13"/>
      <c r="E47" s="13"/>
      <c r="F47" s="13">
        <v>70.400000000000006</v>
      </c>
      <c r="G47" s="13"/>
    </row>
    <row r="48" spans="1:7" ht="76.5">
      <c r="A48" s="10" t="s">
        <v>66</v>
      </c>
      <c r="B48" s="11" t="s">
        <v>80</v>
      </c>
      <c r="C48" s="12" t="s">
        <v>81</v>
      </c>
      <c r="D48" s="13"/>
      <c r="E48" s="13"/>
      <c r="F48" s="13">
        <v>-0.6</v>
      </c>
      <c r="G48" s="13"/>
    </row>
    <row r="49" spans="1:7" ht="89.25">
      <c r="A49" s="10" t="s">
        <v>66</v>
      </c>
      <c r="B49" s="11" t="s">
        <v>82</v>
      </c>
      <c r="C49" s="12" t="s">
        <v>83</v>
      </c>
      <c r="D49" s="13"/>
      <c r="E49" s="13"/>
      <c r="F49" s="13">
        <v>36.6</v>
      </c>
      <c r="G49" s="13"/>
    </row>
    <row r="50" spans="1:7" ht="51">
      <c r="A50" s="10" t="s">
        <v>66</v>
      </c>
      <c r="B50" s="11" t="s">
        <v>84</v>
      </c>
      <c r="C50" s="12" t="s">
        <v>85</v>
      </c>
      <c r="D50" s="13">
        <v>39800</v>
      </c>
      <c r="E50" s="13">
        <v>39800</v>
      </c>
      <c r="F50" s="13">
        <v>23011.1</v>
      </c>
      <c r="G50" s="13">
        <f>F50/E50*100</f>
        <v>57.816834170854271</v>
      </c>
    </row>
    <row r="51" spans="1:7" ht="38.25">
      <c r="A51" s="10" t="s">
        <v>66</v>
      </c>
      <c r="B51" s="11" t="s">
        <v>86</v>
      </c>
      <c r="C51" s="12" t="s">
        <v>87</v>
      </c>
      <c r="D51" s="13"/>
      <c r="E51" s="13"/>
      <c r="F51" s="13">
        <v>319.2</v>
      </c>
      <c r="G51" s="13"/>
    </row>
    <row r="52" spans="1:7" ht="51">
      <c r="A52" s="10" t="s">
        <v>66</v>
      </c>
      <c r="B52" s="11" t="s">
        <v>88</v>
      </c>
      <c r="C52" s="12" t="s">
        <v>89</v>
      </c>
      <c r="D52" s="13"/>
      <c r="E52" s="13"/>
      <c r="F52" s="13">
        <v>268.7</v>
      </c>
      <c r="G52" s="13"/>
    </row>
    <row r="53" spans="1:7" ht="38.25">
      <c r="A53" s="10" t="s">
        <v>66</v>
      </c>
      <c r="B53" s="11" t="s">
        <v>90</v>
      </c>
      <c r="C53" s="12" t="s">
        <v>91</v>
      </c>
      <c r="D53" s="13"/>
      <c r="E53" s="13"/>
      <c r="F53" s="13">
        <v>12.2</v>
      </c>
      <c r="G53" s="13"/>
    </row>
    <row r="54" spans="1:7" ht="76.5">
      <c r="A54" s="10" t="s">
        <v>66</v>
      </c>
      <c r="B54" s="11" t="s">
        <v>92</v>
      </c>
      <c r="C54" s="12" t="s">
        <v>93</v>
      </c>
      <c r="D54" s="13">
        <v>1300</v>
      </c>
      <c r="E54" s="13">
        <v>1300</v>
      </c>
      <c r="F54" s="13">
        <v>1497.4</v>
      </c>
      <c r="G54" s="13">
        <f>F54/E54*100</f>
        <v>115.1846153846154</v>
      </c>
    </row>
    <row r="55" spans="1:7" ht="38.25">
      <c r="A55" s="10" t="s">
        <v>66</v>
      </c>
      <c r="B55" s="11" t="s">
        <v>94</v>
      </c>
      <c r="C55" s="12" t="s">
        <v>95</v>
      </c>
      <c r="D55" s="13">
        <v>82634.5</v>
      </c>
      <c r="E55" s="13">
        <v>81017</v>
      </c>
      <c r="F55" s="13">
        <v>71737.8</v>
      </c>
      <c r="G55" s="13">
        <f>F55/E55*100</f>
        <v>88.546601330584934</v>
      </c>
    </row>
    <row r="56" spans="1:7" ht="25.5">
      <c r="A56" s="10" t="s">
        <v>66</v>
      </c>
      <c r="B56" s="11" t="s">
        <v>96</v>
      </c>
      <c r="C56" s="12" t="s">
        <v>97</v>
      </c>
      <c r="D56" s="13"/>
      <c r="E56" s="13"/>
      <c r="F56" s="13">
        <v>276</v>
      </c>
      <c r="G56" s="13"/>
    </row>
    <row r="57" spans="1:7" ht="38.25">
      <c r="A57" s="10" t="s">
        <v>66</v>
      </c>
      <c r="B57" s="11" t="s">
        <v>98</v>
      </c>
      <c r="C57" s="12" t="s">
        <v>99</v>
      </c>
      <c r="D57" s="13"/>
      <c r="E57" s="13"/>
      <c r="F57" s="13">
        <v>162.9</v>
      </c>
      <c r="G57" s="13"/>
    </row>
    <row r="58" spans="1:7" ht="25.5">
      <c r="A58" s="10" t="s">
        <v>66</v>
      </c>
      <c r="B58" s="11" t="s">
        <v>100</v>
      </c>
      <c r="C58" s="12" t="s">
        <v>101</v>
      </c>
      <c r="D58" s="13"/>
      <c r="E58" s="13"/>
      <c r="F58" s="13">
        <v>-0.2</v>
      </c>
      <c r="G58" s="13"/>
    </row>
    <row r="59" spans="1:7" ht="51">
      <c r="A59" s="10" t="s">
        <v>66</v>
      </c>
      <c r="B59" s="11" t="s">
        <v>102</v>
      </c>
      <c r="C59" s="12" t="s">
        <v>103</v>
      </c>
      <c r="D59" s="13">
        <v>0</v>
      </c>
      <c r="E59" s="13">
        <v>0</v>
      </c>
      <c r="F59" s="13">
        <v>-5.5</v>
      </c>
      <c r="G59" s="13"/>
    </row>
    <row r="60" spans="1:7" ht="25.5">
      <c r="A60" s="10" t="s">
        <v>66</v>
      </c>
      <c r="B60" s="11" t="s">
        <v>104</v>
      </c>
      <c r="C60" s="12" t="s">
        <v>105</v>
      </c>
      <c r="D60" s="13">
        <v>2</v>
      </c>
      <c r="E60" s="13">
        <v>2</v>
      </c>
      <c r="F60" s="13">
        <v>0.4</v>
      </c>
      <c r="G60" s="13">
        <f t="shared" ref="G60" si="9">F60/E60*100</f>
        <v>20</v>
      </c>
    </row>
    <row r="61" spans="1:7" s="2" customFormat="1">
      <c r="A61" s="10" t="s">
        <v>66</v>
      </c>
      <c r="B61" s="11" t="s">
        <v>106</v>
      </c>
      <c r="C61" s="12" t="s">
        <v>107</v>
      </c>
      <c r="D61" s="13"/>
      <c r="E61" s="13"/>
      <c r="F61" s="13"/>
      <c r="G61" s="13"/>
    </row>
    <row r="62" spans="1:7" s="2" customFormat="1" ht="25.5">
      <c r="A62" s="10" t="s">
        <v>66</v>
      </c>
      <c r="B62" s="11" t="s">
        <v>108</v>
      </c>
      <c r="C62" s="12" t="s">
        <v>109</v>
      </c>
      <c r="D62" s="13"/>
      <c r="E62" s="13"/>
      <c r="F62" s="13">
        <v>1</v>
      </c>
      <c r="G62" s="13"/>
    </row>
    <row r="63" spans="1:7" ht="51">
      <c r="A63" s="10" t="s">
        <v>66</v>
      </c>
      <c r="B63" s="11" t="s">
        <v>110</v>
      </c>
      <c r="C63" s="22" t="s">
        <v>111</v>
      </c>
      <c r="D63" s="13">
        <v>9100</v>
      </c>
      <c r="E63" s="13">
        <v>9900</v>
      </c>
      <c r="F63" s="13">
        <v>10388.5</v>
      </c>
      <c r="G63" s="13">
        <f>F63/E63*100</f>
        <v>104.93434343434342</v>
      </c>
    </row>
    <row r="64" spans="1:7" ht="38.25">
      <c r="A64" s="10" t="s">
        <v>66</v>
      </c>
      <c r="B64" s="11" t="s">
        <v>112</v>
      </c>
      <c r="C64" s="22" t="s">
        <v>113</v>
      </c>
      <c r="D64" s="13"/>
      <c r="E64" s="13"/>
      <c r="F64" s="13">
        <v>7.9</v>
      </c>
      <c r="G64" s="13"/>
    </row>
    <row r="65" spans="1:7" ht="25.5">
      <c r="A65" s="10" t="s">
        <v>66</v>
      </c>
      <c r="B65" s="30" t="s">
        <v>301</v>
      </c>
      <c r="C65" s="22" t="s">
        <v>101</v>
      </c>
      <c r="D65" s="13">
        <v>0</v>
      </c>
      <c r="E65" s="13">
        <v>0</v>
      </c>
      <c r="F65" s="13">
        <v>47.7</v>
      </c>
      <c r="G65" s="13"/>
    </row>
    <row r="66" spans="1:7" ht="51">
      <c r="A66" s="10" t="s">
        <v>66</v>
      </c>
      <c r="B66" s="11" t="s">
        <v>114</v>
      </c>
      <c r="C66" s="12" t="s">
        <v>115</v>
      </c>
      <c r="D66" s="13">
        <v>30920</v>
      </c>
      <c r="E66" s="13">
        <v>38934.9</v>
      </c>
      <c r="F66" s="13">
        <v>35837.300000000003</v>
      </c>
      <c r="G66" s="13">
        <f>F66/E66*100</f>
        <v>92.044155757431</v>
      </c>
    </row>
    <row r="67" spans="1:7" ht="38.25">
      <c r="A67" s="10" t="s">
        <v>66</v>
      </c>
      <c r="B67" s="11" t="s">
        <v>116</v>
      </c>
      <c r="C67" s="12" t="s">
        <v>117</v>
      </c>
      <c r="D67" s="13"/>
      <c r="E67" s="13"/>
      <c r="F67" s="13">
        <v>343.9</v>
      </c>
      <c r="G67" s="13"/>
    </row>
    <row r="68" spans="1:7" ht="38.25">
      <c r="A68" s="10" t="s">
        <v>66</v>
      </c>
      <c r="B68" s="11" t="s">
        <v>118</v>
      </c>
      <c r="C68" s="12" t="s">
        <v>119</v>
      </c>
      <c r="D68" s="13"/>
      <c r="E68" s="13"/>
      <c r="F68" s="13">
        <v>-0.2</v>
      </c>
      <c r="G68" s="13"/>
    </row>
    <row r="69" spans="1:7" ht="25.5">
      <c r="A69" s="10" t="s">
        <v>66</v>
      </c>
      <c r="B69" s="11" t="s">
        <v>120</v>
      </c>
      <c r="C69" s="12" t="s">
        <v>121</v>
      </c>
      <c r="D69" s="13">
        <v>30250</v>
      </c>
      <c r="E69" s="13">
        <v>30250</v>
      </c>
      <c r="F69" s="13">
        <v>27839</v>
      </c>
      <c r="G69" s="13">
        <f>F69/E69*100</f>
        <v>92.029752066115705</v>
      </c>
    </row>
    <row r="70" spans="1:7">
      <c r="A70" s="10" t="s">
        <v>66</v>
      </c>
      <c r="B70" s="11" t="s">
        <v>122</v>
      </c>
      <c r="C70" s="12" t="s">
        <v>123</v>
      </c>
      <c r="D70" s="13"/>
      <c r="E70" s="13"/>
      <c r="F70" s="13">
        <v>191.7</v>
      </c>
      <c r="G70" s="13"/>
    </row>
    <row r="71" spans="1:7" ht="25.5">
      <c r="A71" s="10" t="s">
        <v>66</v>
      </c>
      <c r="B71" s="11" t="s">
        <v>124</v>
      </c>
      <c r="C71" s="12" t="s">
        <v>125</v>
      </c>
      <c r="D71" s="13"/>
      <c r="E71" s="13"/>
      <c r="F71" s="13">
        <v>24.5</v>
      </c>
      <c r="G71" s="13"/>
    </row>
    <row r="72" spans="1:7">
      <c r="A72" s="10" t="s">
        <v>66</v>
      </c>
      <c r="B72" s="11" t="s">
        <v>126</v>
      </c>
      <c r="C72" s="12" t="s">
        <v>127</v>
      </c>
      <c r="D72" s="13"/>
      <c r="E72" s="13"/>
      <c r="F72" s="13"/>
      <c r="G72" s="13"/>
    </row>
    <row r="73" spans="1:7" ht="25.5">
      <c r="A73" s="10" t="s">
        <v>66</v>
      </c>
      <c r="B73" s="11" t="s">
        <v>128</v>
      </c>
      <c r="C73" s="12" t="s">
        <v>129</v>
      </c>
      <c r="D73" s="13">
        <v>108820</v>
      </c>
      <c r="E73" s="13">
        <v>112913.2</v>
      </c>
      <c r="F73" s="13">
        <v>107744.5</v>
      </c>
      <c r="G73" s="13">
        <f t="shared" ref="G73:G121" si="10">F73/E73*100</f>
        <v>95.422412968545757</v>
      </c>
    </row>
    <row r="74" spans="1:7">
      <c r="A74" s="10" t="s">
        <v>66</v>
      </c>
      <c r="B74" s="11" t="s">
        <v>130</v>
      </c>
      <c r="C74" s="12" t="s">
        <v>131</v>
      </c>
      <c r="D74" s="13"/>
      <c r="E74" s="13"/>
      <c r="F74" s="13">
        <v>1780.5</v>
      </c>
      <c r="G74" s="13"/>
    </row>
    <row r="75" spans="1:7" ht="51">
      <c r="A75" s="10" t="s">
        <v>66</v>
      </c>
      <c r="B75" s="11" t="s">
        <v>132</v>
      </c>
      <c r="C75" s="14" t="s">
        <v>133</v>
      </c>
      <c r="D75" s="13">
        <v>183574.7</v>
      </c>
      <c r="E75" s="13">
        <v>183574.7</v>
      </c>
      <c r="F75" s="13">
        <v>190054.5</v>
      </c>
      <c r="G75" s="13">
        <f t="shared" si="10"/>
        <v>103.52978923566265</v>
      </c>
    </row>
    <row r="76" spans="1:7" ht="38.25">
      <c r="A76" s="10" t="s">
        <v>66</v>
      </c>
      <c r="B76" s="11" t="s">
        <v>134</v>
      </c>
      <c r="C76" s="14" t="s">
        <v>135</v>
      </c>
      <c r="D76" s="13"/>
      <c r="E76" s="13"/>
      <c r="F76" s="13">
        <v>1042.8</v>
      </c>
      <c r="G76" s="13"/>
    </row>
    <row r="77" spans="1:7" ht="51">
      <c r="A77" s="10" t="s">
        <v>66</v>
      </c>
      <c r="B77" s="11" t="s">
        <v>136</v>
      </c>
      <c r="C77" s="14" t="s">
        <v>137</v>
      </c>
      <c r="D77" s="13"/>
      <c r="E77" s="13"/>
      <c r="F77" s="13">
        <v>68.2</v>
      </c>
      <c r="G77" s="13"/>
    </row>
    <row r="78" spans="1:7" ht="51">
      <c r="A78" s="10" t="s">
        <v>66</v>
      </c>
      <c r="B78" s="11" t="s">
        <v>138</v>
      </c>
      <c r="C78" s="14" t="s">
        <v>139</v>
      </c>
      <c r="D78" s="13">
        <v>26193</v>
      </c>
      <c r="E78" s="13">
        <v>26193</v>
      </c>
      <c r="F78" s="13">
        <v>22094.3</v>
      </c>
      <c r="G78" s="13">
        <f t="shared" si="10"/>
        <v>84.351926087122507</v>
      </c>
    </row>
    <row r="79" spans="1:7" ht="38.25">
      <c r="A79" s="10" t="s">
        <v>66</v>
      </c>
      <c r="B79" s="11" t="s">
        <v>140</v>
      </c>
      <c r="C79" s="14" t="s">
        <v>141</v>
      </c>
      <c r="D79" s="13"/>
      <c r="E79" s="13"/>
      <c r="F79" s="13">
        <v>325.89999999999998</v>
      </c>
      <c r="G79" s="13"/>
    </row>
    <row r="80" spans="1:7" ht="51">
      <c r="A80" s="10" t="s">
        <v>66</v>
      </c>
      <c r="B80" s="11" t="s">
        <v>142</v>
      </c>
      <c r="C80" s="14" t="s">
        <v>143</v>
      </c>
      <c r="D80" s="13"/>
      <c r="E80" s="13"/>
      <c r="F80" s="13">
        <v>-13.2</v>
      </c>
      <c r="G80" s="13"/>
    </row>
    <row r="81" spans="1:7" ht="51">
      <c r="A81" s="10" t="s">
        <v>66</v>
      </c>
      <c r="B81" s="11" t="s">
        <v>144</v>
      </c>
      <c r="C81" s="12" t="s">
        <v>145</v>
      </c>
      <c r="D81" s="13">
        <v>22380</v>
      </c>
      <c r="E81" s="13">
        <v>22380</v>
      </c>
      <c r="F81" s="13">
        <v>21379.599999999999</v>
      </c>
      <c r="G81" s="13">
        <f t="shared" si="10"/>
        <v>95.529937444146555</v>
      </c>
    </row>
    <row r="82" spans="1:7" s="2" customFormat="1" ht="76.5">
      <c r="A82" s="10" t="s">
        <v>66</v>
      </c>
      <c r="B82" s="11" t="s">
        <v>146</v>
      </c>
      <c r="C82" s="12" t="s">
        <v>147</v>
      </c>
      <c r="D82" s="13">
        <v>435</v>
      </c>
      <c r="E82" s="13">
        <v>435</v>
      </c>
      <c r="F82" s="13">
        <v>432.3</v>
      </c>
      <c r="G82" s="13">
        <f t="shared" si="10"/>
        <v>99.379310344827587</v>
      </c>
    </row>
    <row r="83" spans="1:7" ht="63.75">
      <c r="A83" s="10" t="s">
        <v>66</v>
      </c>
      <c r="B83" s="11" t="s">
        <v>148</v>
      </c>
      <c r="C83" s="12" t="s">
        <v>149</v>
      </c>
      <c r="D83" s="13">
        <v>43</v>
      </c>
      <c r="E83" s="13">
        <v>43</v>
      </c>
      <c r="F83" s="13">
        <v>21.8</v>
      </c>
      <c r="G83" s="13">
        <f t="shared" si="10"/>
        <v>50.697674418604656</v>
      </c>
    </row>
    <row r="84" spans="1:7" ht="63.75">
      <c r="A84" s="10" t="s">
        <v>66</v>
      </c>
      <c r="B84" s="11" t="s">
        <v>150</v>
      </c>
      <c r="C84" s="12" t="s">
        <v>151</v>
      </c>
      <c r="D84" s="13">
        <v>150</v>
      </c>
      <c r="E84" s="13">
        <v>150</v>
      </c>
      <c r="F84" s="13">
        <v>80.099999999999994</v>
      </c>
      <c r="G84" s="13">
        <f t="shared" si="10"/>
        <v>53.399999999999991</v>
      </c>
    </row>
    <row r="85" spans="1:7" ht="51">
      <c r="A85" s="10" t="s">
        <v>66</v>
      </c>
      <c r="B85" s="11" t="s">
        <v>33</v>
      </c>
      <c r="C85" s="12" t="s">
        <v>34</v>
      </c>
      <c r="D85" s="13">
        <v>0</v>
      </c>
      <c r="E85" s="13">
        <v>0</v>
      </c>
      <c r="F85" s="13">
        <v>4</v>
      </c>
      <c r="G85" s="13"/>
    </row>
    <row r="86" spans="1:7" s="9" customFormat="1">
      <c r="A86" s="5" t="s">
        <v>152</v>
      </c>
      <c r="B86" s="11" t="s">
        <v>18</v>
      </c>
      <c r="C86" s="7" t="s">
        <v>153</v>
      </c>
      <c r="D86" s="8">
        <f>SUM(D87:D93)</f>
        <v>3543.3</v>
      </c>
      <c r="E86" s="8">
        <f>SUM(E87:E93)</f>
        <v>3543.3</v>
      </c>
      <c r="F86" s="8">
        <f>SUM(F87:F93)</f>
        <v>5050.8</v>
      </c>
      <c r="G86" s="8">
        <f t="shared" si="10"/>
        <v>142.54508509017018</v>
      </c>
    </row>
    <row r="87" spans="1:7" s="20" customFormat="1" ht="63.75">
      <c r="A87" s="10" t="s">
        <v>152</v>
      </c>
      <c r="B87" s="16" t="s">
        <v>51</v>
      </c>
      <c r="C87" s="17" t="s">
        <v>52</v>
      </c>
      <c r="D87" s="13">
        <v>152</v>
      </c>
      <c r="E87" s="13">
        <v>152</v>
      </c>
      <c r="F87" s="15">
        <v>633</v>
      </c>
      <c r="G87" s="15">
        <f t="shared" si="10"/>
        <v>416.44736842105266</v>
      </c>
    </row>
    <row r="88" spans="1:7" s="20" customFormat="1" ht="51">
      <c r="A88" s="10" t="s">
        <v>152</v>
      </c>
      <c r="B88" s="31" t="s">
        <v>302</v>
      </c>
      <c r="C88" s="32" t="s">
        <v>303</v>
      </c>
      <c r="D88" s="13">
        <v>0</v>
      </c>
      <c r="E88" s="13">
        <v>0</v>
      </c>
      <c r="F88" s="15">
        <v>0.5</v>
      </c>
      <c r="G88" s="15"/>
    </row>
    <row r="89" spans="1:7" s="20" customFormat="1" ht="63.75">
      <c r="A89" s="10" t="s">
        <v>152</v>
      </c>
      <c r="B89" s="11" t="s">
        <v>53</v>
      </c>
      <c r="C89" s="12" t="s">
        <v>54</v>
      </c>
      <c r="D89" s="13">
        <v>38</v>
      </c>
      <c r="E89" s="13">
        <v>38</v>
      </c>
      <c r="F89" s="15">
        <v>38.5</v>
      </c>
      <c r="G89" s="15">
        <f t="shared" si="10"/>
        <v>101.31578947368421</v>
      </c>
    </row>
    <row r="90" spans="1:7" s="20" customFormat="1" ht="63.75">
      <c r="A90" s="10" t="s">
        <v>152</v>
      </c>
      <c r="B90" s="11" t="s">
        <v>154</v>
      </c>
      <c r="C90" s="12" t="s">
        <v>155</v>
      </c>
      <c r="D90" s="13">
        <v>0</v>
      </c>
      <c r="E90" s="13">
        <v>0</v>
      </c>
      <c r="F90" s="15">
        <v>27.5</v>
      </c>
      <c r="G90" s="15"/>
    </row>
    <row r="91" spans="1:7" s="20" customFormat="1" ht="51">
      <c r="A91" s="10" t="s">
        <v>152</v>
      </c>
      <c r="B91" s="11" t="s">
        <v>47</v>
      </c>
      <c r="C91" s="12" t="s">
        <v>48</v>
      </c>
      <c r="D91" s="13">
        <v>493.6</v>
      </c>
      <c r="E91" s="13">
        <v>493.6</v>
      </c>
      <c r="F91" s="15">
        <v>166</v>
      </c>
      <c r="G91" s="15">
        <f t="shared" si="10"/>
        <v>33.630470016207454</v>
      </c>
    </row>
    <row r="92" spans="1:7" ht="63.75">
      <c r="A92" s="10" t="s">
        <v>152</v>
      </c>
      <c r="B92" s="11" t="s">
        <v>55</v>
      </c>
      <c r="C92" s="12" t="s">
        <v>56</v>
      </c>
      <c r="D92" s="13">
        <v>191.7</v>
      </c>
      <c r="E92" s="13">
        <v>191.7</v>
      </c>
      <c r="F92" s="13">
        <v>475.9</v>
      </c>
      <c r="G92" s="13">
        <f t="shared" si="10"/>
        <v>248.25247782994265</v>
      </c>
    </row>
    <row r="93" spans="1:7" ht="51">
      <c r="A93" s="10" t="s">
        <v>152</v>
      </c>
      <c r="B93" s="11" t="s">
        <v>33</v>
      </c>
      <c r="C93" s="12" t="s">
        <v>34</v>
      </c>
      <c r="D93" s="13">
        <v>2668</v>
      </c>
      <c r="E93" s="13">
        <v>2668</v>
      </c>
      <c r="F93" s="13">
        <v>3709.4</v>
      </c>
      <c r="G93" s="13">
        <f t="shared" si="10"/>
        <v>139.03298350824588</v>
      </c>
    </row>
    <row r="94" spans="1:7" s="9" customFormat="1">
      <c r="A94" s="5" t="s">
        <v>158</v>
      </c>
      <c r="B94" s="11" t="s">
        <v>18</v>
      </c>
      <c r="C94" s="7" t="s">
        <v>159</v>
      </c>
      <c r="D94" s="8">
        <f>SUM(D95:D96)</f>
        <v>60</v>
      </c>
      <c r="E94" s="8">
        <f>SUM(E95:E96)</f>
        <v>60</v>
      </c>
      <c r="F94" s="8">
        <f>SUM(F95:F96)</f>
        <v>18.600000000000001</v>
      </c>
      <c r="G94" s="19">
        <f t="shared" si="10"/>
        <v>31</v>
      </c>
    </row>
    <row r="95" spans="1:7" ht="38.25">
      <c r="A95" s="10" t="s">
        <v>158</v>
      </c>
      <c r="B95" s="11" t="s">
        <v>160</v>
      </c>
      <c r="C95" s="12" t="s">
        <v>161</v>
      </c>
      <c r="D95" s="13">
        <v>50</v>
      </c>
      <c r="E95" s="13">
        <v>50</v>
      </c>
      <c r="F95" s="13">
        <v>20</v>
      </c>
      <c r="G95" s="13">
        <f t="shared" si="10"/>
        <v>40</v>
      </c>
    </row>
    <row r="96" spans="1:7" ht="63.75">
      <c r="A96" s="10" t="s">
        <v>158</v>
      </c>
      <c r="B96" s="11" t="s">
        <v>55</v>
      </c>
      <c r="C96" s="12" t="s">
        <v>56</v>
      </c>
      <c r="D96" s="13">
        <v>10</v>
      </c>
      <c r="E96" s="13">
        <v>10</v>
      </c>
      <c r="F96" s="13">
        <v>-1.4</v>
      </c>
      <c r="G96" s="13">
        <f t="shared" si="10"/>
        <v>-13.999999999999998</v>
      </c>
    </row>
    <row r="97" spans="1:7" s="9" customFormat="1" ht="25.5">
      <c r="A97" s="5" t="s">
        <v>162</v>
      </c>
      <c r="B97" s="11" t="s">
        <v>18</v>
      </c>
      <c r="C97" s="7" t="s">
        <v>163</v>
      </c>
      <c r="D97" s="8">
        <f>SUM(D98:D98)</f>
        <v>2648.5</v>
      </c>
      <c r="E97" s="8">
        <f>SUM(E98:E98)</f>
        <v>2648.5</v>
      </c>
      <c r="F97" s="8">
        <f>SUM(F98:F98)</f>
        <v>1040</v>
      </c>
      <c r="G97" s="8">
        <f t="shared" si="10"/>
        <v>39.26750991127053</v>
      </c>
    </row>
    <row r="98" spans="1:7" ht="51">
      <c r="A98" s="10" t="s">
        <v>162</v>
      </c>
      <c r="B98" s="11" t="s">
        <v>164</v>
      </c>
      <c r="C98" s="12" t="s">
        <v>165</v>
      </c>
      <c r="D98" s="13">
        <v>2648.5</v>
      </c>
      <c r="E98" s="13">
        <v>2648.5</v>
      </c>
      <c r="F98" s="13">
        <v>1040</v>
      </c>
      <c r="G98" s="13">
        <f t="shared" si="10"/>
        <v>39.26750991127053</v>
      </c>
    </row>
    <row r="99" spans="1:7" s="9" customFormat="1" ht="25.5">
      <c r="A99" s="5" t="s">
        <v>304</v>
      </c>
      <c r="B99" s="18"/>
      <c r="C99" s="7" t="s">
        <v>166</v>
      </c>
      <c r="D99" s="8">
        <f>D100</f>
        <v>0</v>
      </c>
      <c r="E99" s="8">
        <f t="shared" ref="E99:F99" si="11">E100</f>
        <v>0</v>
      </c>
      <c r="F99" s="8">
        <f t="shared" si="11"/>
        <v>6</v>
      </c>
      <c r="G99" s="13"/>
    </row>
    <row r="100" spans="1:7" ht="38.25">
      <c r="A100" s="10" t="s">
        <v>304</v>
      </c>
      <c r="B100" s="11" t="s">
        <v>266</v>
      </c>
      <c r="C100" s="12" t="s">
        <v>59</v>
      </c>
      <c r="D100" s="13">
        <v>0</v>
      </c>
      <c r="E100" s="13">
        <v>0</v>
      </c>
      <c r="F100" s="13">
        <v>6</v>
      </c>
      <c r="G100" s="13"/>
    </row>
    <row r="101" spans="1:7">
      <c r="A101" s="5" t="s">
        <v>167</v>
      </c>
      <c r="B101" s="11"/>
      <c r="C101" s="7" t="s">
        <v>168</v>
      </c>
      <c r="D101" s="8">
        <f t="shared" ref="D101:E101" si="12">D103+D102</f>
        <v>2764.6</v>
      </c>
      <c r="E101" s="8">
        <f t="shared" si="12"/>
        <v>2764.6</v>
      </c>
      <c r="F101" s="8">
        <f>F103+F102</f>
        <v>1214.9000000000001</v>
      </c>
      <c r="G101" s="19">
        <f t="shared" si="10"/>
        <v>43.944874484554731</v>
      </c>
    </row>
    <row r="102" spans="1:7" ht="38.25">
      <c r="A102" s="21" t="s">
        <v>167</v>
      </c>
      <c r="B102" s="11" t="s">
        <v>266</v>
      </c>
      <c r="C102" s="12" t="s">
        <v>59</v>
      </c>
      <c r="D102" s="15">
        <v>0</v>
      </c>
      <c r="E102" s="15">
        <v>0</v>
      </c>
      <c r="F102" s="15">
        <v>3.9</v>
      </c>
      <c r="G102" s="15"/>
    </row>
    <row r="103" spans="1:7" ht="25.5">
      <c r="A103" s="10" t="s">
        <v>167</v>
      </c>
      <c r="B103" s="11" t="s">
        <v>156</v>
      </c>
      <c r="C103" s="12" t="s">
        <v>157</v>
      </c>
      <c r="D103" s="13">
        <v>2764.6</v>
      </c>
      <c r="E103" s="13">
        <v>2764.6</v>
      </c>
      <c r="F103" s="13">
        <v>1211</v>
      </c>
      <c r="G103" s="13">
        <f t="shared" si="10"/>
        <v>43.803805252116042</v>
      </c>
    </row>
    <row r="104" spans="1:7" s="9" customFormat="1">
      <c r="A104" s="5" t="s">
        <v>169</v>
      </c>
      <c r="B104" s="11" t="s">
        <v>18</v>
      </c>
      <c r="C104" s="7" t="s">
        <v>170</v>
      </c>
      <c r="D104" s="8">
        <f t="shared" ref="D104:F104" si="13">D105</f>
        <v>42.4</v>
      </c>
      <c r="E104" s="8">
        <f t="shared" si="13"/>
        <v>42.4</v>
      </c>
      <c r="F104" s="8">
        <f t="shared" si="13"/>
        <v>0</v>
      </c>
      <c r="G104" s="19">
        <f t="shared" si="10"/>
        <v>0</v>
      </c>
    </row>
    <row r="105" spans="1:7" ht="25.5">
      <c r="A105" s="10" t="s">
        <v>169</v>
      </c>
      <c r="B105" s="11" t="s">
        <v>156</v>
      </c>
      <c r="C105" s="12" t="s">
        <v>157</v>
      </c>
      <c r="D105" s="13">
        <v>42.4</v>
      </c>
      <c r="E105" s="13">
        <v>42.4</v>
      </c>
      <c r="F105" s="13">
        <v>0</v>
      </c>
      <c r="G105" s="13">
        <f t="shared" si="10"/>
        <v>0</v>
      </c>
    </row>
    <row r="106" spans="1:7">
      <c r="A106" s="23" t="s">
        <v>305</v>
      </c>
      <c r="B106" s="11"/>
      <c r="C106" s="33" t="s">
        <v>306</v>
      </c>
      <c r="D106" s="13">
        <f>D107</f>
        <v>0</v>
      </c>
      <c r="E106" s="13">
        <f>E107</f>
        <v>0</v>
      </c>
      <c r="F106" s="19">
        <f>F107</f>
        <v>3</v>
      </c>
      <c r="G106" s="13"/>
    </row>
    <row r="107" spans="1:7" ht="25.5">
      <c r="A107" s="10" t="s">
        <v>305</v>
      </c>
      <c r="B107" s="11" t="s">
        <v>156</v>
      </c>
      <c r="C107" s="12" t="s">
        <v>157</v>
      </c>
      <c r="D107" s="13">
        <v>0</v>
      </c>
      <c r="E107" s="13">
        <v>0</v>
      </c>
      <c r="F107" s="13">
        <v>3</v>
      </c>
      <c r="G107" s="13"/>
    </row>
    <row r="108" spans="1:7" s="9" customFormat="1">
      <c r="A108" s="5" t="s">
        <v>171</v>
      </c>
      <c r="B108" s="11" t="s">
        <v>18</v>
      </c>
      <c r="C108" s="7" t="s">
        <v>172</v>
      </c>
      <c r="D108" s="8">
        <f>SUM(D109:D115)</f>
        <v>56.7</v>
      </c>
      <c r="E108" s="8">
        <f>SUM(E109:E115)</f>
        <v>21915.8</v>
      </c>
      <c r="F108" s="8">
        <f>SUM(F109:F115)</f>
        <v>21923.1</v>
      </c>
      <c r="G108" s="8">
        <f t="shared" si="10"/>
        <v>100.03330930196479</v>
      </c>
    </row>
    <row r="109" spans="1:7">
      <c r="A109" s="10" t="s">
        <v>171</v>
      </c>
      <c r="B109" s="11" t="s">
        <v>173</v>
      </c>
      <c r="C109" s="12" t="s">
        <v>174</v>
      </c>
      <c r="D109" s="13">
        <v>0</v>
      </c>
      <c r="E109" s="13">
        <v>1595.4</v>
      </c>
      <c r="F109" s="13">
        <v>1595.4</v>
      </c>
      <c r="G109" s="13">
        <f t="shared" si="10"/>
        <v>100</v>
      </c>
    </row>
    <row r="110" spans="1:7" ht="38.25">
      <c r="A110" s="10" t="s">
        <v>171</v>
      </c>
      <c r="B110" s="11" t="s">
        <v>175</v>
      </c>
      <c r="C110" s="12" t="s">
        <v>176</v>
      </c>
      <c r="D110" s="13">
        <v>0</v>
      </c>
      <c r="E110" s="13">
        <v>13196.5</v>
      </c>
      <c r="F110" s="13">
        <v>13196.5</v>
      </c>
      <c r="G110" s="13">
        <f t="shared" si="10"/>
        <v>100</v>
      </c>
    </row>
    <row r="111" spans="1:7">
      <c r="A111" s="10" t="s">
        <v>171</v>
      </c>
      <c r="B111" s="11" t="s">
        <v>177</v>
      </c>
      <c r="C111" s="12" t="s">
        <v>178</v>
      </c>
      <c r="D111" s="13">
        <v>56.7</v>
      </c>
      <c r="E111" s="13">
        <v>7056.7</v>
      </c>
      <c r="F111" s="13">
        <v>7056.7</v>
      </c>
      <c r="G111" s="13">
        <f t="shared" si="10"/>
        <v>100</v>
      </c>
    </row>
    <row r="112" spans="1:7" ht="25.5">
      <c r="A112" s="10" t="s">
        <v>171</v>
      </c>
      <c r="B112" s="11" t="s">
        <v>179</v>
      </c>
      <c r="C112" s="12" t="s">
        <v>180</v>
      </c>
      <c r="D112" s="13">
        <v>0</v>
      </c>
      <c r="E112" s="13">
        <v>15</v>
      </c>
      <c r="F112" s="13">
        <v>15</v>
      </c>
      <c r="G112" s="13">
        <f t="shared" si="10"/>
        <v>100</v>
      </c>
    </row>
    <row r="113" spans="1:7" ht="25.5">
      <c r="A113" s="10" t="s">
        <v>171</v>
      </c>
      <c r="B113" s="11" t="s">
        <v>181</v>
      </c>
      <c r="C113" s="12" t="s">
        <v>182</v>
      </c>
      <c r="D113" s="13">
        <v>0</v>
      </c>
      <c r="E113" s="13">
        <v>15.8</v>
      </c>
      <c r="F113" s="13">
        <v>15.8</v>
      </c>
      <c r="G113" s="13">
        <f t="shared" si="10"/>
        <v>100</v>
      </c>
    </row>
    <row r="114" spans="1:7" ht="25.5">
      <c r="A114" s="10" t="s">
        <v>171</v>
      </c>
      <c r="B114" s="11" t="s">
        <v>183</v>
      </c>
      <c r="C114" s="12" t="s">
        <v>184</v>
      </c>
      <c r="D114" s="13">
        <v>0</v>
      </c>
      <c r="E114" s="13">
        <v>54.5</v>
      </c>
      <c r="F114" s="13">
        <v>61.8</v>
      </c>
      <c r="G114" s="13">
        <f t="shared" si="10"/>
        <v>113.39449541284404</v>
      </c>
    </row>
    <row r="115" spans="1:7" ht="25.5">
      <c r="A115" s="10" t="s">
        <v>171</v>
      </c>
      <c r="B115" s="11" t="s">
        <v>185</v>
      </c>
      <c r="C115" s="12" t="s">
        <v>186</v>
      </c>
      <c r="D115" s="13">
        <v>0</v>
      </c>
      <c r="E115" s="13">
        <v>-18.100000000000001</v>
      </c>
      <c r="F115" s="13">
        <v>-18.100000000000001</v>
      </c>
      <c r="G115" s="13">
        <f t="shared" si="10"/>
        <v>100</v>
      </c>
    </row>
    <row r="116" spans="1:7" s="9" customFormat="1">
      <c r="A116" s="5" t="s">
        <v>187</v>
      </c>
      <c r="B116" s="11" t="s">
        <v>18</v>
      </c>
      <c r="C116" s="7" t="s">
        <v>188</v>
      </c>
      <c r="D116" s="8">
        <f>SUM(D117:D124)</f>
        <v>1530606.2</v>
      </c>
      <c r="E116" s="8">
        <f>SUM(E117:E124)</f>
        <v>1649662.7999999998</v>
      </c>
      <c r="F116" s="8">
        <f>SUM(F117:F124)</f>
        <v>1649760.2</v>
      </c>
      <c r="G116" s="8">
        <f t="shared" si="10"/>
        <v>100.00590423691436</v>
      </c>
    </row>
    <row r="117" spans="1:7">
      <c r="A117" s="10" t="s">
        <v>187</v>
      </c>
      <c r="B117" s="11" t="s">
        <v>173</v>
      </c>
      <c r="C117" s="12" t="s">
        <v>174</v>
      </c>
      <c r="D117" s="13">
        <v>0</v>
      </c>
      <c r="E117" s="13">
        <v>7806</v>
      </c>
      <c r="F117" s="13">
        <v>8139.9</v>
      </c>
      <c r="G117" s="13">
        <f t="shared" si="10"/>
        <v>104.27747886241352</v>
      </c>
    </row>
    <row r="118" spans="1:7" ht="63.75">
      <c r="A118" s="10" t="s">
        <v>187</v>
      </c>
      <c r="B118" s="11" t="s">
        <v>189</v>
      </c>
      <c r="C118" s="12" t="s">
        <v>190</v>
      </c>
      <c r="D118" s="13">
        <v>0</v>
      </c>
      <c r="E118" s="13">
        <v>0</v>
      </c>
      <c r="F118" s="13">
        <v>1.6</v>
      </c>
      <c r="G118" s="13"/>
    </row>
    <row r="119" spans="1:7">
      <c r="A119" s="10" t="s">
        <v>187</v>
      </c>
      <c r="B119" s="11" t="s">
        <v>177</v>
      </c>
      <c r="C119" s="12" t="s">
        <v>178</v>
      </c>
      <c r="D119" s="13">
        <v>20081.900000000001</v>
      </c>
      <c r="E119" s="13">
        <v>20081.900000000001</v>
      </c>
      <c r="F119" s="13">
        <v>20081.900000000001</v>
      </c>
      <c r="G119" s="13">
        <f t="shared" si="10"/>
        <v>100</v>
      </c>
    </row>
    <row r="120" spans="1:7" ht="25.5">
      <c r="A120" s="10" t="s">
        <v>187</v>
      </c>
      <c r="B120" s="11" t="s">
        <v>191</v>
      </c>
      <c r="C120" s="12" t="s">
        <v>192</v>
      </c>
      <c r="D120" s="13">
        <v>1510524.3</v>
      </c>
      <c r="E120" s="13">
        <v>1622757.4</v>
      </c>
      <c r="F120" s="13">
        <v>1622569.7</v>
      </c>
      <c r="G120" s="13">
        <f t="shared" si="10"/>
        <v>99.988433267967224</v>
      </c>
    </row>
    <row r="121" spans="1:7" ht="25.5">
      <c r="A121" s="10" t="s">
        <v>187</v>
      </c>
      <c r="B121" s="11" t="s">
        <v>179</v>
      </c>
      <c r="C121" s="12" t="s">
        <v>180</v>
      </c>
      <c r="D121" s="13">
        <v>0</v>
      </c>
      <c r="E121" s="13">
        <v>2001.2</v>
      </c>
      <c r="F121" s="13">
        <v>2001.2</v>
      </c>
      <c r="G121" s="13">
        <f t="shared" si="10"/>
        <v>100</v>
      </c>
    </row>
    <row r="122" spans="1:7">
      <c r="A122" s="10" t="s">
        <v>187</v>
      </c>
      <c r="B122" s="11" t="s">
        <v>193</v>
      </c>
      <c r="C122" s="12" t="s">
        <v>194</v>
      </c>
      <c r="D122" s="13">
        <v>0</v>
      </c>
      <c r="E122" s="13">
        <v>227.6</v>
      </c>
      <c r="F122" s="13">
        <v>227.6</v>
      </c>
      <c r="G122" s="13">
        <f>F122/E122*100</f>
        <v>100</v>
      </c>
    </row>
    <row r="123" spans="1:7" ht="25.5">
      <c r="A123" s="10" t="s">
        <v>187</v>
      </c>
      <c r="B123" s="11" t="s">
        <v>183</v>
      </c>
      <c r="C123" s="12" t="s">
        <v>184</v>
      </c>
      <c r="D123" s="13">
        <v>0</v>
      </c>
      <c r="E123" s="13">
        <v>125.2</v>
      </c>
      <c r="F123" s="13">
        <v>127.5</v>
      </c>
      <c r="G123" s="13">
        <f t="shared" ref="G123:G181" si="14">F123/E123*100</f>
        <v>101.83706070287539</v>
      </c>
    </row>
    <row r="124" spans="1:7" ht="25.5">
      <c r="A124" s="10" t="s">
        <v>187</v>
      </c>
      <c r="B124" s="11" t="s">
        <v>185</v>
      </c>
      <c r="C124" s="12" t="s">
        <v>186</v>
      </c>
      <c r="D124" s="13">
        <v>0</v>
      </c>
      <c r="E124" s="13">
        <v>-3336.5</v>
      </c>
      <c r="F124" s="13">
        <v>-3389.2</v>
      </c>
      <c r="G124" s="13">
        <f t="shared" si="14"/>
        <v>101.57949947549827</v>
      </c>
    </row>
    <row r="125" spans="1:7" s="9" customFormat="1">
      <c r="A125" s="5" t="s">
        <v>195</v>
      </c>
      <c r="B125" s="11" t="s">
        <v>18</v>
      </c>
      <c r="C125" s="7" t="s">
        <v>196</v>
      </c>
      <c r="D125" s="8">
        <f>SUM(D127:D132)</f>
        <v>208229.6</v>
      </c>
      <c r="E125" s="8">
        <f>SUM(E127:E132)</f>
        <v>213988.4</v>
      </c>
      <c r="F125" s="8">
        <f>SUM(F126:F132)</f>
        <v>214051.8</v>
      </c>
      <c r="G125" s="8">
        <f t="shared" si="14"/>
        <v>100.0296277742158</v>
      </c>
    </row>
    <row r="126" spans="1:7" s="9" customFormat="1" ht="25.5">
      <c r="A126" s="5" t="s">
        <v>195</v>
      </c>
      <c r="B126" s="30" t="s">
        <v>307</v>
      </c>
      <c r="C126" s="34" t="s">
        <v>308</v>
      </c>
      <c r="D126" s="15">
        <v>0</v>
      </c>
      <c r="E126" s="15">
        <v>0</v>
      </c>
      <c r="F126" s="15">
        <v>5.5</v>
      </c>
      <c r="G126" s="8"/>
    </row>
    <row r="127" spans="1:7" s="20" customFormat="1" ht="25.5">
      <c r="A127" s="10" t="s">
        <v>195</v>
      </c>
      <c r="B127" s="11" t="s">
        <v>197</v>
      </c>
      <c r="C127" s="12" t="s">
        <v>198</v>
      </c>
      <c r="D127" s="13">
        <v>27717.4</v>
      </c>
      <c r="E127" s="13">
        <v>29499.7</v>
      </c>
      <c r="F127" s="13">
        <v>29544.6</v>
      </c>
      <c r="G127" s="13">
        <f t="shared" si="14"/>
        <v>100.15220493767734</v>
      </c>
    </row>
    <row r="128" spans="1:7">
      <c r="A128" s="10" t="s">
        <v>195</v>
      </c>
      <c r="B128" s="11" t="s">
        <v>173</v>
      </c>
      <c r="C128" s="12" t="s">
        <v>174</v>
      </c>
      <c r="D128" s="13">
        <v>75.599999999999994</v>
      </c>
      <c r="E128" s="13">
        <v>262.10000000000002</v>
      </c>
      <c r="F128" s="13">
        <v>266.10000000000002</v>
      </c>
      <c r="G128" s="13">
        <f t="shared" si="14"/>
        <v>101.52613506295307</v>
      </c>
    </row>
    <row r="129" spans="1:7" ht="63.75">
      <c r="A129" s="10" t="s">
        <v>195</v>
      </c>
      <c r="B129" s="35" t="s">
        <v>189</v>
      </c>
      <c r="C129" s="36" t="s">
        <v>309</v>
      </c>
      <c r="D129" s="13">
        <v>0</v>
      </c>
      <c r="E129" s="13">
        <v>0</v>
      </c>
      <c r="F129" s="13">
        <v>9</v>
      </c>
      <c r="G129" s="13"/>
    </row>
    <row r="130" spans="1:7" ht="25.5">
      <c r="A130" s="10" t="s">
        <v>195</v>
      </c>
      <c r="B130" s="11" t="s">
        <v>201</v>
      </c>
      <c r="C130" s="12" t="s">
        <v>202</v>
      </c>
      <c r="D130" s="13">
        <v>180420.6</v>
      </c>
      <c r="E130" s="13">
        <v>180420.6</v>
      </c>
      <c r="F130" s="13">
        <v>180420.6</v>
      </c>
      <c r="G130" s="13">
        <f t="shared" si="14"/>
        <v>100</v>
      </c>
    </row>
    <row r="131" spans="1:7" ht="25.5">
      <c r="A131" s="10" t="s">
        <v>195</v>
      </c>
      <c r="B131" s="35" t="s">
        <v>310</v>
      </c>
      <c r="C131" s="34" t="s">
        <v>311</v>
      </c>
      <c r="D131" s="13">
        <v>0</v>
      </c>
      <c r="E131" s="13">
        <v>3790</v>
      </c>
      <c r="F131" s="13">
        <v>3790</v>
      </c>
      <c r="G131" s="13">
        <f t="shared" si="14"/>
        <v>100</v>
      </c>
    </row>
    <row r="132" spans="1:7" ht="25.5">
      <c r="A132" s="10" t="s">
        <v>195</v>
      </c>
      <c r="B132" s="11" t="s">
        <v>191</v>
      </c>
      <c r="C132" s="12" t="s">
        <v>192</v>
      </c>
      <c r="D132" s="13">
        <v>16</v>
      </c>
      <c r="E132" s="13">
        <v>16</v>
      </c>
      <c r="F132" s="13">
        <v>16</v>
      </c>
      <c r="G132" s="13">
        <f t="shared" si="14"/>
        <v>100</v>
      </c>
    </row>
    <row r="133" spans="1:7" s="9" customFormat="1" ht="25.5">
      <c r="A133" s="5" t="s">
        <v>203</v>
      </c>
      <c r="B133" s="11" t="s">
        <v>18</v>
      </c>
      <c r="C133" s="7" t="s">
        <v>204</v>
      </c>
      <c r="D133" s="8">
        <f>SUM(D134:D168)</f>
        <v>2195832.7000000002</v>
      </c>
      <c r="E133" s="8">
        <f>SUM(E134:E168)</f>
        <v>3082111.8</v>
      </c>
      <c r="F133" s="8">
        <f>SUM(F134:F168)</f>
        <v>3069883.9000000004</v>
      </c>
      <c r="G133" s="8">
        <f t="shared" si="14"/>
        <v>99.603262282698523</v>
      </c>
    </row>
    <row r="134" spans="1:7" ht="51">
      <c r="A134" s="10" t="s">
        <v>203</v>
      </c>
      <c r="B134" s="11" t="s">
        <v>205</v>
      </c>
      <c r="C134" s="12" t="s">
        <v>206</v>
      </c>
      <c r="D134" s="13">
        <v>158400</v>
      </c>
      <c r="E134" s="13">
        <v>145773.9</v>
      </c>
      <c r="F134" s="13">
        <v>142899.79999999999</v>
      </c>
      <c r="G134" s="13">
        <f t="shared" si="14"/>
        <v>98.028385053840225</v>
      </c>
    </row>
    <row r="135" spans="1:7" ht="51">
      <c r="A135" s="10" t="s">
        <v>203</v>
      </c>
      <c r="B135" s="11" t="s">
        <v>207</v>
      </c>
      <c r="C135" s="12" t="s">
        <v>208</v>
      </c>
      <c r="D135" s="13">
        <v>8812</v>
      </c>
      <c r="E135" s="13">
        <v>8812</v>
      </c>
      <c r="F135" s="13">
        <v>7012.2</v>
      </c>
      <c r="G135" s="13">
        <f t="shared" si="14"/>
        <v>79.575578756241484</v>
      </c>
    </row>
    <row r="136" spans="1:7" ht="51">
      <c r="A136" s="10" t="s">
        <v>203</v>
      </c>
      <c r="B136" s="11" t="s">
        <v>209</v>
      </c>
      <c r="C136" s="12" t="s">
        <v>210</v>
      </c>
      <c r="D136" s="13">
        <v>1176.7</v>
      </c>
      <c r="E136" s="13">
        <v>1300.5999999999999</v>
      </c>
      <c r="F136" s="13">
        <v>1318.5</v>
      </c>
      <c r="G136" s="13">
        <f t="shared" si="14"/>
        <v>101.37628786713826</v>
      </c>
    </row>
    <row r="137" spans="1:7" ht="25.5">
      <c r="A137" s="10" t="s">
        <v>203</v>
      </c>
      <c r="B137" s="24" t="s">
        <v>211</v>
      </c>
      <c r="C137" s="22" t="s">
        <v>212</v>
      </c>
      <c r="D137" s="13">
        <v>42892.800000000003</v>
      </c>
      <c r="E137" s="13">
        <v>37541.300000000003</v>
      </c>
      <c r="F137" s="13">
        <v>37792.9</v>
      </c>
      <c r="G137" s="13">
        <f t="shared" si="14"/>
        <v>100.67019522499221</v>
      </c>
    </row>
    <row r="138" spans="1:7" ht="76.5">
      <c r="A138" s="10" t="s">
        <v>203</v>
      </c>
      <c r="B138" s="24" t="s">
        <v>213</v>
      </c>
      <c r="C138" s="22" t="s">
        <v>214</v>
      </c>
      <c r="D138" s="13">
        <v>3825</v>
      </c>
      <c r="E138" s="13">
        <v>3825</v>
      </c>
      <c r="F138" s="13">
        <v>3289.6</v>
      </c>
      <c r="G138" s="13">
        <f t="shared" si="14"/>
        <v>86.00261437908496</v>
      </c>
    </row>
    <row r="139" spans="1:7" ht="63.75">
      <c r="A139" s="10" t="s">
        <v>203</v>
      </c>
      <c r="B139" s="24" t="s">
        <v>215</v>
      </c>
      <c r="C139" s="22" t="s">
        <v>216</v>
      </c>
      <c r="D139" s="13">
        <v>158</v>
      </c>
      <c r="E139" s="13">
        <v>158</v>
      </c>
      <c r="F139" s="13">
        <v>47.4</v>
      </c>
      <c r="G139" s="13">
        <f t="shared" si="14"/>
        <v>30</v>
      </c>
    </row>
    <row r="140" spans="1:7" ht="38.25">
      <c r="A140" s="10" t="s">
        <v>203</v>
      </c>
      <c r="B140" s="11" t="s">
        <v>217</v>
      </c>
      <c r="C140" s="12" t="s">
        <v>218</v>
      </c>
      <c r="D140" s="13">
        <v>1355.9</v>
      </c>
      <c r="E140" s="13">
        <v>2143.4</v>
      </c>
      <c r="F140" s="13">
        <v>1590.1</v>
      </c>
      <c r="G140" s="13">
        <v>0</v>
      </c>
    </row>
    <row r="141" spans="1:7" ht="51">
      <c r="A141" s="10" t="s">
        <v>203</v>
      </c>
      <c r="B141" s="11" t="s">
        <v>219</v>
      </c>
      <c r="C141" s="12" t="s">
        <v>220</v>
      </c>
      <c r="D141" s="13">
        <v>11584</v>
      </c>
      <c r="E141" s="13">
        <v>11584</v>
      </c>
      <c r="F141" s="13">
        <v>11700.2</v>
      </c>
      <c r="G141" s="13">
        <f t="shared" si="14"/>
        <v>101.00310773480663</v>
      </c>
    </row>
    <row r="142" spans="1:7" ht="25.5">
      <c r="A142" s="10" t="s">
        <v>203</v>
      </c>
      <c r="B142" s="11" t="s">
        <v>197</v>
      </c>
      <c r="C142" s="12" t="s">
        <v>198</v>
      </c>
      <c r="D142" s="13">
        <v>1851.8</v>
      </c>
      <c r="E142" s="13">
        <v>1851.8</v>
      </c>
      <c r="F142" s="13">
        <v>1505.7</v>
      </c>
      <c r="G142" s="13">
        <f t="shared" si="14"/>
        <v>81.310076682147098</v>
      </c>
    </row>
    <row r="143" spans="1:7" ht="25.5">
      <c r="A143" s="10" t="s">
        <v>203</v>
      </c>
      <c r="B143" s="11" t="s">
        <v>221</v>
      </c>
      <c r="C143" s="22" t="s">
        <v>222</v>
      </c>
      <c r="D143" s="13">
        <v>523.29999999999995</v>
      </c>
      <c r="E143" s="13">
        <v>523.29999999999995</v>
      </c>
      <c r="F143" s="13">
        <v>462.4</v>
      </c>
      <c r="G143" s="13">
        <f t="shared" si="14"/>
        <v>88.362316071087335</v>
      </c>
    </row>
    <row r="144" spans="1:7">
      <c r="A144" s="10" t="s">
        <v>203</v>
      </c>
      <c r="B144" s="11" t="s">
        <v>173</v>
      </c>
      <c r="C144" s="12" t="s">
        <v>174</v>
      </c>
      <c r="D144" s="13">
        <v>218.4</v>
      </c>
      <c r="E144" s="13">
        <v>322.60000000000002</v>
      </c>
      <c r="F144" s="13">
        <v>1822.8</v>
      </c>
      <c r="G144" s="13">
        <f>F144/E144*100</f>
        <v>565.03409795412267</v>
      </c>
    </row>
    <row r="145" spans="1:7">
      <c r="A145" s="10" t="s">
        <v>203</v>
      </c>
      <c r="B145" s="11" t="s">
        <v>223</v>
      </c>
      <c r="C145" s="12" t="s">
        <v>224</v>
      </c>
      <c r="D145" s="13">
        <v>706.6</v>
      </c>
      <c r="E145" s="13">
        <v>1046.3</v>
      </c>
      <c r="F145" s="13">
        <v>1046.3</v>
      </c>
      <c r="G145" s="13">
        <f>F145/E145*100</f>
        <v>100</v>
      </c>
    </row>
    <row r="146" spans="1:7" ht="51">
      <c r="A146" s="10" t="s">
        <v>203</v>
      </c>
      <c r="B146" s="11" t="s">
        <v>225</v>
      </c>
      <c r="C146" s="12" t="s">
        <v>226</v>
      </c>
      <c r="D146" s="13"/>
      <c r="E146" s="13"/>
      <c r="F146" s="13"/>
      <c r="G146" s="13"/>
    </row>
    <row r="147" spans="1:7" ht="89.25">
      <c r="A147" s="10" t="s">
        <v>203</v>
      </c>
      <c r="B147" s="25" t="s">
        <v>227</v>
      </c>
      <c r="C147" s="12" t="s">
        <v>228</v>
      </c>
      <c r="D147" s="13">
        <v>5114.8</v>
      </c>
      <c r="E147" s="13">
        <v>27798.9</v>
      </c>
      <c r="F147" s="13">
        <v>23865</v>
      </c>
      <c r="G147" s="13">
        <f t="shared" si="14"/>
        <v>85.848720632830791</v>
      </c>
    </row>
    <row r="148" spans="1:7" ht="89.25">
      <c r="A148" s="10" t="s">
        <v>203</v>
      </c>
      <c r="B148" s="25" t="s">
        <v>229</v>
      </c>
      <c r="C148" s="12" t="s">
        <v>230</v>
      </c>
      <c r="D148" s="13">
        <v>845.3</v>
      </c>
      <c r="E148" s="13">
        <v>845.3</v>
      </c>
      <c r="F148" s="13">
        <v>1021.2</v>
      </c>
      <c r="G148" s="13">
        <f t="shared" si="14"/>
        <v>120.80918017271975</v>
      </c>
    </row>
    <row r="149" spans="1:7" ht="76.5">
      <c r="A149" s="10" t="s">
        <v>203</v>
      </c>
      <c r="B149" s="25" t="s">
        <v>231</v>
      </c>
      <c r="C149" s="12" t="s">
        <v>232</v>
      </c>
      <c r="D149" s="13">
        <v>10437.6</v>
      </c>
      <c r="E149" s="13">
        <v>15570.3</v>
      </c>
      <c r="F149" s="13">
        <v>16169.1</v>
      </c>
      <c r="G149" s="13">
        <f t="shared" si="14"/>
        <v>103.84578331824051</v>
      </c>
    </row>
    <row r="150" spans="1:7" ht="63.75">
      <c r="A150" s="10" t="s">
        <v>203</v>
      </c>
      <c r="B150" s="11" t="s">
        <v>189</v>
      </c>
      <c r="C150" s="12" t="s">
        <v>233</v>
      </c>
      <c r="D150" s="13">
        <v>2.8</v>
      </c>
      <c r="E150" s="13">
        <v>2.8</v>
      </c>
      <c r="F150" s="13">
        <v>27.7</v>
      </c>
      <c r="G150" s="13"/>
    </row>
    <row r="151" spans="1:7" ht="25.5">
      <c r="A151" s="10" t="s">
        <v>203</v>
      </c>
      <c r="B151" s="11" t="s">
        <v>234</v>
      </c>
      <c r="C151" s="12" t="s">
        <v>235</v>
      </c>
      <c r="D151" s="13">
        <v>10876.5</v>
      </c>
      <c r="E151" s="13">
        <v>10876.5</v>
      </c>
      <c r="F151" s="13">
        <v>9213.9</v>
      </c>
      <c r="G151" s="13">
        <f t="shared" si="14"/>
        <v>84.71383257481726</v>
      </c>
    </row>
    <row r="152" spans="1:7" ht="38.25">
      <c r="A152" s="10" t="s">
        <v>203</v>
      </c>
      <c r="B152" s="11" t="s">
        <v>236</v>
      </c>
      <c r="C152" s="12" t="s">
        <v>237</v>
      </c>
      <c r="D152" s="13">
        <v>0</v>
      </c>
      <c r="E152" s="13">
        <v>0</v>
      </c>
      <c r="F152" s="13">
        <v>125.9</v>
      </c>
      <c r="G152" s="13"/>
    </row>
    <row r="153" spans="1:7" ht="51">
      <c r="A153" s="10" t="s">
        <v>203</v>
      </c>
      <c r="B153" s="11" t="s">
        <v>238</v>
      </c>
      <c r="C153" s="12" t="s">
        <v>239</v>
      </c>
      <c r="D153" s="13">
        <v>507.7</v>
      </c>
      <c r="E153" s="13">
        <v>1198.4000000000001</v>
      </c>
      <c r="F153" s="13">
        <v>1163.9000000000001</v>
      </c>
      <c r="G153" s="13">
        <f t="shared" si="14"/>
        <v>97.121161548731635</v>
      </c>
    </row>
    <row r="154" spans="1:7" ht="38.25">
      <c r="A154" s="10" t="s">
        <v>203</v>
      </c>
      <c r="B154" s="11" t="s">
        <v>294</v>
      </c>
      <c r="C154" s="12" t="s">
        <v>295</v>
      </c>
      <c r="D154" s="13">
        <v>0</v>
      </c>
      <c r="E154" s="13">
        <v>612.1</v>
      </c>
      <c r="F154" s="13">
        <v>607.29999999999995</v>
      </c>
      <c r="G154" s="13">
        <f t="shared" si="14"/>
        <v>99.215814409410214</v>
      </c>
    </row>
    <row r="155" spans="1:7" ht="51">
      <c r="A155" s="10" t="s">
        <v>203</v>
      </c>
      <c r="B155" s="11" t="s">
        <v>240</v>
      </c>
      <c r="C155" s="12" t="s">
        <v>241</v>
      </c>
      <c r="D155" s="13">
        <v>0</v>
      </c>
      <c r="E155" s="13">
        <v>46.5</v>
      </c>
      <c r="F155" s="13">
        <v>46.5</v>
      </c>
      <c r="G155" s="13">
        <f>F155/E155*100</f>
        <v>100</v>
      </c>
    </row>
    <row r="156" spans="1:7" ht="25.5">
      <c r="A156" s="10" t="s">
        <v>203</v>
      </c>
      <c r="B156" s="11" t="s">
        <v>156</v>
      </c>
      <c r="C156" s="12" t="s">
        <v>157</v>
      </c>
      <c r="D156" s="13">
        <v>335.8</v>
      </c>
      <c r="E156" s="13">
        <v>335.8</v>
      </c>
      <c r="F156" s="13">
        <v>232.7</v>
      </c>
      <c r="G156" s="13">
        <f t="shared" ref="G156" si="15">F156/E156*100</f>
        <v>69.297200714711124</v>
      </c>
    </row>
    <row r="157" spans="1:7">
      <c r="A157" s="10" t="s">
        <v>203</v>
      </c>
      <c r="B157" s="11" t="s">
        <v>199</v>
      </c>
      <c r="C157" s="12" t="s">
        <v>200</v>
      </c>
      <c r="D157" s="13">
        <v>0</v>
      </c>
      <c r="E157" s="13">
        <v>0</v>
      </c>
      <c r="F157" s="13">
        <v>-146.69999999999999</v>
      </c>
      <c r="G157" s="13"/>
    </row>
    <row r="158" spans="1:7" ht="38.25">
      <c r="A158" s="10" t="s">
        <v>203</v>
      </c>
      <c r="B158" s="11" t="s">
        <v>244</v>
      </c>
      <c r="C158" s="17" t="s">
        <v>245</v>
      </c>
      <c r="D158" s="13">
        <v>0</v>
      </c>
      <c r="E158" s="13">
        <v>72686.899999999994</v>
      </c>
      <c r="F158" s="13">
        <v>72686.899999999994</v>
      </c>
      <c r="G158" s="13"/>
    </row>
    <row r="159" spans="1:7" ht="25.5">
      <c r="A159" s="10" t="s">
        <v>203</v>
      </c>
      <c r="B159" s="11" t="s">
        <v>246</v>
      </c>
      <c r="C159" s="17" t="s">
        <v>247</v>
      </c>
      <c r="D159" s="13">
        <v>0</v>
      </c>
      <c r="E159" s="13">
        <v>13198.7</v>
      </c>
      <c r="F159" s="13">
        <v>13181.5</v>
      </c>
      <c r="G159" s="13"/>
    </row>
    <row r="160" spans="1:7">
      <c r="A160" s="10" t="s">
        <v>203</v>
      </c>
      <c r="B160" s="11" t="s">
        <v>177</v>
      </c>
      <c r="C160" s="12" t="s">
        <v>178</v>
      </c>
      <c r="D160" s="13">
        <v>72686.899999999994</v>
      </c>
      <c r="E160" s="13">
        <v>0</v>
      </c>
      <c r="F160" s="13">
        <v>0</v>
      </c>
      <c r="G160" s="13"/>
    </row>
    <row r="161" spans="1:7" ht="25.5">
      <c r="A161" s="10" t="s">
        <v>203</v>
      </c>
      <c r="B161" s="11" t="s">
        <v>191</v>
      </c>
      <c r="C161" s="12" t="s">
        <v>192</v>
      </c>
      <c r="D161" s="13">
        <v>281.7</v>
      </c>
      <c r="E161" s="13">
        <v>281.7</v>
      </c>
      <c r="F161" s="13">
        <v>281.7</v>
      </c>
      <c r="G161" s="13">
        <f t="shared" si="14"/>
        <v>100</v>
      </c>
    </row>
    <row r="162" spans="1:7" ht="38.25">
      <c r="A162" s="10" t="s">
        <v>203</v>
      </c>
      <c r="B162" s="11" t="s">
        <v>248</v>
      </c>
      <c r="C162" s="12" t="s">
        <v>249</v>
      </c>
      <c r="D162" s="13">
        <v>0</v>
      </c>
      <c r="E162" s="13">
        <v>23748</v>
      </c>
      <c r="F162" s="13">
        <v>23748</v>
      </c>
      <c r="G162" s="13">
        <f t="shared" si="14"/>
        <v>100</v>
      </c>
    </row>
    <row r="163" spans="1:7" ht="38.25">
      <c r="A163" s="10" t="s">
        <v>203</v>
      </c>
      <c r="B163" s="11" t="s">
        <v>250</v>
      </c>
      <c r="C163" s="12" t="s">
        <v>251</v>
      </c>
      <c r="D163" s="13">
        <v>1301.5</v>
      </c>
      <c r="E163" s="13">
        <v>1545.8</v>
      </c>
      <c r="F163" s="13">
        <v>1458.3</v>
      </c>
      <c r="G163" s="13"/>
    </row>
    <row r="164" spans="1:7" ht="51">
      <c r="A164" s="10" t="s">
        <v>203</v>
      </c>
      <c r="B164" s="11" t="s">
        <v>252</v>
      </c>
      <c r="C164" s="12" t="s">
        <v>253</v>
      </c>
      <c r="D164" s="13">
        <v>0</v>
      </c>
      <c r="E164" s="13">
        <v>1545.8</v>
      </c>
      <c r="F164" s="13">
        <v>1458.3</v>
      </c>
      <c r="G164" s="13"/>
    </row>
    <row r="165" spans="1:7">
      <c r="A165" s="10" t="s">
        <v>203</v>
      </c>
      <c r="B165" s="11" t="s">
        <v>254</v>
      </c>
      <c r="C165" s="12" t="s">
        <v>255</v>
      </c>
      <c r="D165" s="13">
        <v>24385</v>
      </c>
      <c r="E165" s="13">
        <v>637</v>
      </c>
      <c r="F165" s="13">
        <v>637</v>
      </c>
      <c r="G165" s="13">
        <f t="shared" si="14"/>
        <v>100</v>
      </c>
    </row>
    <row r="166" spans="1:7" ht="25.5">
      <c r="A166" s="10" t="s">
        <v>203</v>
      </c>
      <c r="B166" s="11" t="s">
        <v>179</v>
      </c>
      <c r="C166" s="12" t="s">
        <v>180</v>
      </c>
      <c r="D166" s="13">
        <v>1837552.6</v>
      </c>
      <c r="E166" s="13">
        <v>2675628.9</v>
      </c>
      <c r="F166" s="13">
        <v>2674440.2000000002</v>
      </c>
      <c r="G166" s="13">
        <f t="shared" si="14"/>
        <v>99.955573061720187</v>
      </c>
    </row>
    <row r="167" spans="1:7">
      <c r="A167" s="10" t="s">
        <v>203</v>
      </c>
      <c r="B167" s="11" t="s">
        <v>193</v>
      </c>
      <c r="C167" s="12" t="s">
        <v>194</v>
      </c>
      <c r="D167" s="13">
        <v>0</v>
      </c>
      <c r="E167" s="13">
        <v>21143.5</v>
      </c>
      <c r="F167" s="13">
        <v>21143.5</v>
      </c>
      <c r="G167" s="13">
        <f t="shared" si="14"/>
        <v>100</v>
      </c>
    </row>
    <row r="168" spans="1:7" ht="25.5">
      <c r="A168" s="10" t="s">
        <v>203</v>
      </c>
      <c r="B168" s="11" t="s">
        <v>185</v>
      </c>
      <c r="C168" s="12" t="s">
        <v>186</v>
      </c>
      <c r="D168" s="13">
        <v>0</v>
      </c>
      <c r="E168" s="13">
        <v>-473.3</v>
      </c>
      <c r="F168" s="13">
        <v>-1965.9</v>
      </c>
      <c r="G168" s="13">
        <f t="shared" si="14"/>
        <v>415.36023663638287</v>
      </c>
    </row>
    <row r="169" spans="1:7" s="9" customFormat="1">
      <c r="A169" s="5" t="s">
        <v>256</v>
      </c>
      <c r="B169" s="11" t="s">
        <v>18</v>
      </c>
      <c r="C169" s="7" t="s">
        <v>257</v>
      </c>
      <c r="D169" s="8">
        <f>SUM(D170:D175)</f>
        <v>59.4</v>
      </c>
      <c r="E169" s="8">
        <f>SUM(E170:E175)</f>
        <v>1066.8</v>
      </c>
      <c r="F169" s="8">
        <f>SUM(F170:F175)</f>
        <v>1152.1999999999998</v>
      </c>
      <c r="G169" s="8">
        <f t="shared" si="14"/>
        <v>108.00524934383201</v>
      </c>
    </row>
    <row r="170" spans="1:7">
      <c r="A170" s="10" t="s">
        <v>256</v>
      </c>
      <c r="B170" s="11" t="s">
        <v>173</v>
      </c>
      <c r="C170" s="12" t="s">
        <v>174</v>
      </c>
      <c r="D170" s="13">
        <v>0</v>
      </c>
      <c r="E170" s="13">
        <v>580.4</v>
      </c>
      <c r="F170" s="13">
        <v>655.4</v>
      </c>
      <c r="G170" s="13">
        <f t="shared" si="14"/>
        <v>112.92212267401791</v>
      </c>
    </row>
    <row r="171" spans="1:7">
      <c r="A171" s="10" t="s">
        <v>256</v>
      </c>
      <c r="B171" s="11" t="s">
        <v>177</v>
      </c>
      <c r="C171" s="12" t="s">
        <v>178</v>
      </c>
      <c r="D171" s="13">
        <v>59.4</v>
      </c>
      <c r="E171" s="13">
        <v>59.4</v>
      </c>
      <c r="F171" s="13">
        <v>59.4</v>
      </c>
      <c r="G171" s="13">
        <f t="shared" si="14"/>
        <v>100</v>
      </c>
    </row>
    <row r="172" spans="1:7" ht="25.5">
      <c r="A172" s="10" t="s">
        <v>256</v>
      </c>
      <c r="B172" s="11" t="s">
        <v>179</v>
      </c>
      <c r="C172" s="12" t="s">
        <v>180</v>
      </c>
      <c r="D172" s="13">
        <v>0</v>
      </c>
      <c r="E172" s="13">
        <v>60</v>
      </c>
      <c r="F172" s="13">
        <v>60</v>
      </c>
      <c r="G172" s="13">
        <f t="shared" si="14"/>
        <v>100</v>
      </c>
    </row>
    <row r="173" spans="1:7" ht="25.5">
      <c r="A173" s="10" t="s">
        <v>256</v>
      </c>
      <c r="B173" s="11" t="s">
        <v>181</v>
      </c>
      <c r="C173" s="12" t="s">
        <v>182</v>
      </c>
      <c r="D173" s="13">
        <v>0</v>
      </c>
      <c r="E173" s="13">
        <v>98.1</v>
      </c>
      <c r="F173" s="13">
        <v>108.5</v>
      </c>
      <c r="G173" s="13">
        <f t="shared" si="14"/>
        <v>110.60142711518859</v>
      </c>
    </row>
    <row r="174" spans="1:7" ht="25.5">
      <c r="A174" s="10" t="s">
        <v>256</v>
      </c>
      <c r="B174" s="11" t="s">
        <v>183</v>
      </c>
      <c r="C174" s="12" t="s">
        <v>184</v>
      </c>
      <c r="D174" s="13">
        <v>0</v>
      </c>
      <c r="E174" s="13">
        <v>276.8</v>
      </c>
      <c r="F174" s="13">
        <v>276.8</v>
      </c>
      <c r="G174" s="13">
        <f t="shared" si="14"/>
        <v>100</v>
      </c>
    </row>
    <row r="175" spans="1:7" ht="25.5">
      <c r="A175" s="10" t="s">
        <v>256</v>
      </c>
      <c r="B175" s="11" t="s">
        <v>185</v>
      </c>
      <c r="C175" s="12" t="s">
        <v>186</v>
      </c>
      <c r="D175" s="13">
        <v>0</v>
      </c>
      <c r="E175" s="13">
        <v>-7.9</v>
      </c>
      <c r="F175" s="13">
        <v>-7.9</v>
      </c>
      <c r="G175" s="13">
        <f t="shared" si="14"/>
        <v>100</v>
      </c>
    </row>
    <row r="176" spans="1:7" s="9" customFormat="1">
      <c r="A176" s="5" t="s">
        <v>258</v>
      </c>
      <c r="B176" s="11" t="s">
        <v>18</v>
      </c>
      <c r="C176" s="7" t="s">
        <v>259</v>
      </c>
      <c r="D176" s="8">
        <f>SUM(D177:D197)</f>
        <v>230078.40000000002</v>
      </c>
      <c r="E176" s="8">
        <f>SUM(E177:E197)</f>
        <v>405261.80000000005</v>
      </c>
      <c r="F176" s="8">
        <f>SUM(F177:F197)</f>
        <v>306241.30000000005</v>
      </c>
      <c r="G176" s="8">
        <f t="shared" si="14"/>
        <v>75.566288261069758</v>
      </c>
    </row>
    <row r="177" spans="1:10" ht="38.25">
      <c r="A177" s="10" t="s">
        <v>258</v>
      </c>
      <c r="B177" s="11" t="s">
        <v>260</v>
      </c>
      <c r="C177" s="12" t="s">
        <v>261</v>
      </c>
      <c r="D177" s="13">
        <v>80</v>
      </c>
      <c r="E177" s="13">
        <v>100</v>
      </c>
      <c r="F177" s="13">
        <v>140</v>
      </c>
      <c r="G177" s="13">
        <f t="shared" si="14"/>
        <v>140</v>
      </c>
    </row>
    <row r="178" spans="1:10" ht="51">
      <c r="A178" s="10" t="s">
        <v>258</v>
      </c>
      <c r="B178" s="11" t="s">
        <v>209</v>
      </c>
      <c r="C178" s="12" t="s">
        <v>210</v>
      </c>
      <c r="D178" s="13">
        <v>0</v>
      </c>
      <c r="E178" s="13">
        <v>0</v>
      </c>
      <c r="F178" s="13">
        <v>0.4</v>
      </c>
      <c r="G178" s="13"/>
    </row>
    <row r="179" spans="1:10" ht="51">
      <c r="A179" s="10" t="s">
        <v>258</v>
      </c>
      <c r="B179" s="11" t="s">
        <v>219</v>
      </c>
      <c r="C179" s="12" t="s">
        <v>220</v>
      </c>
      <c r="D179" s="13">
        <v>1592.9</v>
      </c>
      <c r="E179" s="13">
        <v>777.3</v>
      </c>
      <c r="F179" s="13">
        <v>1191.3</v>
      </c>
      <c r="G179" s="13">
        <f t="shared" si="14"/>
        <v>153.26128907757624</v>
      </c>
    </row>
    <row r="180" spans="1:10" ht="25.5">
      <c r="A180" s="10" t="s">
        <v>258</v>
      </c>
      <c r="B180" s="11" t="s">
        <v>262</v>
      </c>
      <c r="C180" s="12" t="s">
        <v>263</v>
      </c>
      <c r="D180" s="13">
        <v>20.3</v>
      </c>
      <c r="E180" s="13">
        <v>20.3</v>
      </c>
      <c r="F180" s="13">
        <v>15.7</v>
      </c>
      <c r="G180" s="13">
        <f t="shared" si="14"/>
        <v>77.339901477832512</v>
      </c>
    </row>
    <row r="181" spans="1:10" ht="25.5">
      <c r="A181" s="10" t="s">
        <v>258</v>
      </c>
      <c r="B181" s="11" t="s">
        <v>197</v>
      </c>
      <c r="C181" s="12" t="s">
        <v>198</v>
      </c>
      <c r="D181" s="13">
        <v>6981.1</v>
      </c>
      <c r="E181" s="13">
        <v>8648.9</v>
      </c>
      <c r="F181" s="13">
        <v>6854.2</v>
      </c>
      <c r="G181" s="13">
        <f t="shared" si="14"/>
        <v>79.249384314768349</v>
      </c>
      <c r="J181" s="26"/>
    </row>
    <row r="182" spans="1:10">
      <c r="A182" s="10" t="s">
        <v>258</v>
      </c>
      <c r="B182" s="11" t="s">
        <v>173</v>
      </c>
      <c r="C182" s="12" t="s">
        <v>174</v>
      </c>
      <c r="D182" s="13">
        <v>51.2</v>
      </c>
      <c r="E182" s="13">
        <v>7490.3</v>
      </c>
      <c r="F182" s="13">
        <v>8658.5</v>
      </c>
      <c r="G182" s="13">
        <f t="shared" ref="G182:G218" si="16">F182/E182*100</f>
        <v>115.59617104788859</v>
      </c>
    </row>
    <row r="183" spans="1:10" ht="51">
      <c r="A183" s="10" t="s">
        <v>258</v>
      </c>
      <c r="B183" s="16" t="s">
        <v>240</v>
      </c>
      <c r="C183" s="17" t="s">
        <v>241</v>
      </c>
      <c r="D183" s="13">
        <v>0</v>
      </c>
      <c r="E183" s="13">
        <v>7774.3</v>
      </c>
      <c r="F183" s="13">
        <v>7775.3</v>
      </c>
      <c r="G183" s="13"/>
    </row>
    <row r="184" spans="1:10" ht="25.5">
      <c r="A184" s="10" t="s">
        <v>258</v>
      </c>
      <c r="B184" s="16" t="s">
        <v>264</v>
      </c>
      <c r="C184" s="17" t="s">
        <v>265</v>
      </c>
      <c r="D184" s="13">
        <v>25.1</v>
      </c>
      <c r="E184" s="13">
        <v>55</v>
      </c>
      <c r="F184" s="13">
        <v>75.7</v>
      </c>
      <c r="G184" s="13">
        <f t="shared" ref="G184" si="17">F184/E184*100</f>
        <v>137.63636363636365</v>
      </c>
    </row>
    <row r="185" spans="1:10" ht="38.25">
      <c r="A185" s="10" t="s">
        <v>258</v>
      </c>
      <c r="B185" s="16" t="s">
        <v>266</v>
      </c>
      <c r="C185" s="17" t="s">
        <v>59</v>
      </c>
      <c r="D185" s="13">
        <v>0</v>
      </c>
      <c r="E185" s="13">
        <v>0</v>
      </c>
      <c r="F185" s="13">
        <v>30</v>
      </c>
      <c r="G185" s="13"/>
    </row>
    <row r="186" spans="1:10" ht="38.25">
      <c r="A186" s="10" t="s">
        <v>258</v>
      </c>
      <c r="B186" s="16" t="s">
        <v>267</v>
      </c>
      <c r="C186" s="17" t="s">
        <v>268</v>
      </c>
      <c r="D186" s="13">
        <v>484.1</v>
      </c>
      <c r="E186" s="13">
        <v>445.6</v>
      </c>
      <c r="F186" s="13">
        <v>893.3</v>
      </c>
      <c r="G186" s="13">
        <f t="shared" si="16"/>
        <v>200.47127468581687</v>
      </c>
    </row>
    <row r="187" spans="1:10" ht="25.5">
      <c r="A187" s="10" t="s">
        <v>258</v>
      </c>
      <c r="B187" s="11" t="s">
        <v>156</v>
      </c>
      <c r="C187" s="12" t="s">
        <v>157</v>
      </c>
      <c r="D187" s="13">
        <v>226</v>
      </c>
      <c r="E187" s="13">
        <v>3823.4</v>
      </c>
      <c r="F187" s="13">
        <v>6300.2</v>
      </c>
      <c r="G187" s="13">
        <f t="shared" si="16"/>
        <v>164.78003870900244</v>
      </c>
    </row>
    <row r="188" spans="1:10">
      <c r="A188" s="10" t="s">
        <v>258</v>
      </c>
      <c r="B188" s="11" t="s">
        <v>242</v>
      </c>
      <c r="C188" s="22" t="s">
        <v>269</v>
      </c>
      <c r="D188" s="13">
        <v>950.4</v>
      </c>
      <c r="E188" s="13">
        <v>1033.0999999999999</v>
      </c>
      <c r="F188" s="13">
        <v>919.4</v>
      </c>
      <c r="G188" s="13">
        <f t="shared" si="16"/>
        <v>88.994289033007462</v>
      </c>
    </row>
    <row r="189" spans="1:10" ht="25.5">
      <c r="A189" s="10" t="s">
        <v>258</v>
      </c>
      <c r="B189" s="11" t="s">
        <v>244</v>
      </c>
      <c r="C189" s="17" t="s">
        <v>270</v>
      </c>
      <c r="D189" s="13">
        <v>179181.2</v>
      </c>
      <c r="E189" s="13">
        <v>325121.09999999998</v>
      </c>
      <c r="F189" s="13">
        <v>225524.8</v>
      </c>
      <c r="G189" s="13">
        <f t="shared" si="16"/>
        <v>69.366399166341409</v>
      </c>
    </row>
    <row r="190" spans="1:10">
      <c r="A190" s="10" t="s">
        <v>258</v>
      </c>
      <c r="B190" s="11" t="s">
        <v>177</v>
      </c>
      <c r="C190" s="12" t="s">
        <v>178</v>
      </c>
      <c r="D190" s="13">
        <v>1000.2</v>
      </c>
      <c r="E190" s="13">
        <v>4000.2</v>
      </c>
      <c r="F190" s="13">
        <v>1900.2</v>
      </c>
      <c r="G190" s="13">
        <f t="shared" si="16"/>
        <v>47.502624868756563</v>
      </c>
    </row>
    <row r="191" spans="1:10" ht="25.5">
      <c r="A191" s="10" t="s">
        <v>258</v>
      </c>
      <c r="B191" s="11" t="s">
        <v>191</v>
      </c>
      <c r="C191" s="12" t="s">
        <v>192</v>
      </c>
      <c r="D191" s="13">
        <v>4990.2</v>
      </c>
      <c r="E191" s="13">
        <v>4990.2</v>
      </c>
      <c r="F191" s="13">
        <v>4990.2</v>
      </c>
      <c r="G191" s="13">
        <f t="shared" si="16"/>
        <v>100</v>
      </c>
    </row>
    <row r="192" spans="1:10" ht="38.25">
      <c r="A192" s="10" t="s">
        <v>258</v>
      </c>
      <c r="B192" s="11" t="s">
        <v>271</v>
      </c>
      <c r="C192" s="12" t="s">
        <v>272</v>
      </c>
      <c r="D192" s="13">
        <v>960.5</v>
      </c>
      <c r="E192" s="13">
        <v>960.5</v>
      </c>
      <c r="F192" s="13">
        <v>960.5</v>
      </c>
      <c r="G192" s="13">
        <f>F192/E192*100</f>
        <v>100</v>
      </c>
    </row>
    <row r="193" spans="1:7" ht="25.5">
      <c r="A193" s="10" t="s">
        <v>258</v>
      </c>
      <c r="B193" s="11" t="s">
        <v>273</v>
      </c>
      <c r="C193" s="12" t="s">
        <v>274</v>
      </c>
      <c r="D193" s="13">
        <v>5456.4</v>
      </c>
      <c r="E193" s="13">
        <v>5456.4</v>
      </c>
      <c r="F193" s="13">
        <v>5456.4</v>
      </c>
      <c r="G193" s="13">
        <f t="shared" si="16"/>
        <v>100</v>
      </c>
    </row>
    <row r="194" spans="1:7" ht="25.5">
      <c r="A194" s="10" t="s">
        <v>258</v>
      </c>
      <c r="B194" s="11" t="s">
        <v>179</v>
      </c>
      <c r="C194" s="12" t="s">
        <v>180</v>
      </c>
      <c r="D194" s="13">
        <v>0</v>
      </c>
      <c r="E194" s="13">
        <v>28725</v>
      </c>
      <c r="F194" s="13">
        <v>28725</v>
      </c>
      <c r="G194" s="13">
        <f t="shared" si="16"/>
        <v>100</v>
      </c>
    </row>
    <row r="195" spans="1:7">
      <c r="A195" s="10" t="s">
        <v>258</v>
      </c>
      <c r="B195" s="11" t="s">
        <v>193</v>
      </c>
      <c r="C195" s="12" t="s">
        <v>194</v>
      </c>
      <c r="D195" s="13">
        <v>28078.799999999999</v>
      </c>
      <c r="E195" s="13">
        <v>31803.9</v>
      </c>
      <c r="F195" s="13">
        <v>31803.9</v>
      </c>
      <c r="G195" s="13">
        <f t="shared" si="16"/>
        <v>100</v>
      </c>
    </row>
    <row r="196" spans="1:7" ht="25.5">
      <c r="A196" s="10" t="s">
        <v>258</v>
      </c>
      <c r="B196" s="30" t="s">
        <v>312</v>
      </c>
      <c r="C196" s="34" t="s">
        <v>313</v>
      </c>
      <c r="D196" s="13">
        <v>0</v>
      </c>
      <c r="E196" s="13">
        <v>0</v>
      </c>
      <c r="F196" s="13">
        <v>-10</v>
      </c>
      <c r="G196" s="13"/>
    </row>
    <row r="197" spans="1:7" ht="25.5">
      <c r="A197" s="10" t="s">
        <v>258</v>
      </c>
      <c r="B197" s="11" t="s">
        <v>185</v>
      </c>
      <c r="C197" s="12" t="s">
        <v>186</v>
      </c>
      <c r="D197" s="13">
        <v>0</v>
      </c>
      <c r="E197" s="13">
        <v>-25963.7</v>
      </c>
      <c r="F197" s="13">
        <v>-25963.7</v>
      </c>
      <c r="G197" s="13">
        <f t="shared" si="16"/>
        <v>100</v>
      </c>
    </row>
    <row r="198" spans="1:7" s="9" customFormat="1">
      <c r="A198" s="5" t="s">
        <v>275</v>
      </c>
      <c r="B198" s="11"/>
      <c r="C198" s="7" t="s">
        <v>276</v>
      </c>
      <c r="D198" s="8">
        <f t="shared" ref="D198:F198" si="18">D199</f>
        <v>9.5</v>
      </c>
      <c r="E198" s="8">
        <f t="shared" si="18"/>
        <v>9.5</v>
      </c>
      <c r="F198" s="8">
        <f t="shared" si="18"/>
        <v>0.3</v>
      </c>
      <c r="G198" s="19">
        <f t="shared" si="16"/>
        <v>3.1578947368421053</v>
      </c>
    </row>
    <row r="199" spans="1:7">
      <c r="A199" s="10" t="s">
        <v>275</v>
      </c>
      <c r="B199" s="11" t="s">
        <v>173</v>
      </c>
      <c r="C199" s="12" t="s">
        <v>174</v>
      </c>
      <c r="D199" s="13">
        <v>9.5</v>
      </c>
      <c r="E199" s="13">
        <v>9.5</v>
      </c>
      <c r="F199" s="13">
        <v>0.3</v>
      </c>
      <c r="G199" s="13">
        <f t="shared" si="16"/>
        <v>3.1578947368421053</v>
      </c>
    </row>
    <row r="200" spans="1:7" s="9" customFormat="1" ht="25.5">
      <c r="A200" s="5" t="s">
        <v>277</v>
      </c>
      <c r="B200" s="11" t="s">
        <v>18</v>
      </c>
      <c r="C200" s="7" t="s">
        <v>278</v>
      </c>
      <c r="D200" s="8">
        <f t="shared" ref="D200:F200" si="19">D201</f>
        <v>15.8</v>
      </c>
      <c r="E200" s="8">
        <f t="shared" si="19"/>
        <v>74.5</v>
      </c>
      <c r="F200" s="8">
        <f t="shared" si="19"/>
        <v>74.599999999999994</v>
      </c>
      <c r="G200" s="19">
        <f t="shared" si="16"/>
        <v>100.13422818791946</v>
      </c>
    </row>
    <row r="201" spans="1:7">
      <c r="A201" s="10" t="s">
        <v>277</v>
      </c>
      <c r="B201" s="11" t="s">
        <v>173</v>
      </c>
      <c r="C201" s="12" t="s">
        <v>174</v>
      </c>
      <c r="D201" s="13">
        <v>15.8</v>
      </c>
      <c r="E201" s="13">
        <v>74.5</v>
      </c>
      <c r="F201" s="13">
        <v>74.599999999999994</v>
      </c>
      <c r="G201" s="13">
        <f t="shared" si="16"/>
        <v>100.13422818791946</v>
      </c>
    </row>
    <row r="202" spans="1:7" s="9" customFormat="1">
      <c r="A202" s="5" t="s">
        <v>279</v>
      </c>
      <c r="B202" s="11" t="s">
        <v>18</v>
      </c>
      <c r="C202" s="7" t="s">
        <v>280</v>
      </c>
      <c r="D202" s="8">
        <f>SUM(D203:D217)</f>
        <v>13940.600000000002</v>
      </c>
      <c r="E202" s="8">
        <f>SUM(E203:E217)</f>
        <v>286621.7</v>
      </c>
      <c r="F202" s="8">
        <f>SUM(F203:F217)</f>
        <v>272122.90000000008</v>
      </c>
      <c r="G202" s="8">
        <f t="shared" si="16"/>
        <v>94.941485588844131</v>
      </c>
    </row>
    <row r="203" spans="1:7" ht="76.5">
      <c r="A203" s="10" t="s">
        <v>279</v>
      </c>
      <c r="B203" s="11" t="s">
        <v>281</v>
      </c>
      <c r="C203" s="22" t="s">
        <v>282</v>
      </c>
      <c r="D203" s="13">
        <v>144</v>
      </c>
      <c r="E203" s="13">
        <v>144</v>
      </c>
      <c r="F203" s="13">
        <v>142.4</v>
      </c>
      <c r="G203" s="13">
        <f t="shared" si="16"/>
        <v>98.888888888888886</v>
      </c>
    </row>
    <row r="204" spans="1:7">
      <c r="A204" s="10" t="s">
        <v>279</v>
      </c>
      <c r="B204" s="11" t="s">
        <v>173</v>
      </c>
      <c r="C204" s="12" t="s">
        <v>174</v>
      </c>
      <c r="D204" s="13">
        <v>100</v>
      </c>
      <c r="E204" s="13">
        <v>6295.6</v>
      </c>
      <c r="F204" s="13">
        <v>6727.6</v>
      </c>
      <c r="G204" s="13">
        <f t="shared" si="16"/>
        <v>106.86193531990598</v>
      </c>
    </row>
    <row r="205" spans="1:7" ht="51">
      <c r="A205" s="10" t="s">
        <v>279</v>
      </c>
      <c r="B205" s="31" t="s">
        <v>240</v>
      </c>
      <c r="C205" s="32" t="s">
        <v>241</v>
      </c>
      <c r="D205" s="13">
        <v>0</v>
      </c>
      <c r="E205" s="13">
        <v>0</v>
      </c>
      <c r="F205" s="13">
        <v>30.6</v>
      </c>
      <c r="G205" s="13"/>
    </row>
    <row r="206" spans="1:7" ht="51">
      <c r="A206" s="10" t="s">
        <v>279</v>
      </c>
      <c r="B206" s="16" t="s">
        <v>283</v>
      </c>
      <c r="C206" s="17" t="s">
        <v>284</v>
      </c>
      <c r="D206" s="13">
        <v>593.79999999999995</v>
      </c>
      <c r="E206" s="13">
        <v>593.79999999999995</v>
      </c>
      <c r="F206" s="13">
        <v>370.5</v>
      </c>
      <c r="G206" s="13">
        <f t="shared" si="16"/>
        <v>62.3947457056248</v>
      </c>
    </row>
    <row r="207" spans="1:7" ht="63.75">
      <c r="A207" s="10" t="s">
        <v>279</v>
      </c>
      <c r="B207" s="16" t="s">
        <v>285</v>
      </c>
      <c r="C207" s="17" t="s">
        <v>286</v>
      </c>
      <c r="D207" s="13">
        <v>376</v>
      </c>
      <c r="E207" s="13">
        <v>376</v>
      </c>
      <c r="F207" s="13">
        <v>657.2</v>
      </c>
      <c r="G207" s="13">
        <v>0</v>
      </c>
    </row>
    <row r="208" spans="1:7" ht="38.25">
      <c r="A208" s="10" t="s">
        <v>279</v>
      </c>
      <c r="B208" s="16" t="s">
        <v>267</v>
      </c>
      <c r="C208" s="17" t="s">
        <v>268</v>
      </c>
      <c r="D208" s="13">
        <v>55.7</v>
      </c>
      <c r="E208" s="13">
        <v>55.7</v>
      </c>
      <c r="F208" s="13">
        <v>16</v>
      </c>
      <c r="G208" s="13">
        <f t="shared" si="16"/>
        <v>28.725314183123878</v>
      </c>
    </row>
    <row r="209" spans="1:7" ht="25.5">
      <c r="A209" s="10" t="s">
        <v>279</v>
      </c>
      <c r="B209" s="11" t="s">
        <v>156</v>
      </c>
      <c r="C209" s="12" t="s">
        <v>157</v>
      </c>
      <c r="D209" s="13">
        <v>828.3</v>
      </c>
      <c r="E209" s="13">
        <v>828.3</v>
      </c>
      <c r="F209" s="13">
        <v>372.4</v>
      </c>
      <c r="G209" s="13">
        <f t="shared" si="16"/>
        <v>44.959555716527824</v>
      </c>
    </row>
    <row r="210" spans="1:7">
      <c r="A210" s="10" t="s">
        <v>279</v>
      </c>
      <c r="B210" s="30" t="s">
        <v>199</v>
      </c>
      <c r="C210" s="34" t="s">
        <v>200</v>
      </c>
      <c r="D210" s="13">
        <v>0</v>
      </c>
      <c r="E210" s="13">
        <v>0</v>
      </c>
      <c r="F210" s="13">
        <v>8</v>
      </c>
      <c r="G210" s="13"/>
    </row>
    <row r="211" spans="1:7">
      <c r="A211" s="10" t="s">
        <v>279</v>
      </c>
      <c r="B211" s="11" t="s">
        <v>242</v>
      </c>
      <c r="C211" s="12" t="s">
        <v>243</v>
      </c>
      <c r="D211" s="13">
        <v>10479.6</v>
      </c>
      <c r="E211" s="13">
        <v>10479.6</v>
      </c>
      <c r="F211" s="13">
        <v>4216.8</v>
      </c>
      <c r="G211" s="13">
        <f t="shared" si="16"/>
        <v>40.238177029657621</v>
      </c>
    </row>
    <row r="212" spans="1:7" ht="38.25">
      <c r="A212" s="10" t="s">
        <v>279</v>
      </c>
      <c r="B212" s="11" t="s">
        <v>287</v>
      </c>
      <c r="C212" s="12" t="s">
        <v>288</v>
      </c>
      <c r="D212" s="13"/>
      <c r="E212" s="13">
        <v>40995.4</v>
      </c>
      <c r="F212" s="13">
        <v>37579.800000000003</v>
      </c>
      <c r="G212" s="13">
        <f t="shared" si="16"/>
        <v>91.668333520346195</v>
      </c>
    </row>
    <row r="213" spans="1:7" ht="25.5">
      <c r="A213" s="10" t="s">
        <v>279</v>
      </c>
      <c r="B213" s="11" t="s">
        <v>293</v>
      </c>
      <c r="C213" s="12" t="s">
        <v>292</v>
      </c>
      <c r="D213" s="13">
        <v>0</v>
      </c>
      <c r="E213" s="13">
        <v>4487.2</v>
      </c>
      <c r="F213" s="13">
        <v>814.8</v>
      </c>
      <c r="G213" s="13">
        <v>0</v>
      </c>
    </row>
    <row r="214" spans="1:7">
      <c r="A214" s="10" t="s">
        <v>279</v>
      </c>
      <c r="B214" s="11" t="s">
        <v>177</v>
      </c>
      <c r="C214" s="12" t="s">
        <v>178</v>
      </c>
      <c r="D214" s="13">
        <v>0</v>
      </c>
      <c r="E214" s="13">
        <v>225702.5</v>
      </c>
      <c r="F214" s="13">
        <v>224523.2</v>
      </c>
      <c r="G214" s="13">
        <f t="shared" si="16"/>
        <v>99.477498033916333</v>
      </c>
    </row>
    <row r="215" spans="1:7" ht="25.5">
      <c r="A215" s="10" t="s">
        <v>279</v>
      </c>
      <c r="B215" s="11" t="s">
        <v>191</v>
      </c>
      <c r="C215" s="12" t="s">
        <v>192</v>
      </c>
      <c r="D215" s="13">
        <v>1363.2</v>
      </c>
      <c r="E215" s="13">
        <v>1363.2</v>
      </c>
      <c r="F215" s="13">
        <v>1363.2</v>
      </c>
      <c r="G215" s="13">
        <f t="shared" si="16"/>
        <v>100</v>
      </c>
    </row>
    <row r="216" spans="1:7" ht="38.25">
      <c r="A216" s="10" t="s">
        <v>279</v>
      </c>
      <c r="B216" s="11" t="s">
        <v>296</v>
      </c>
      <c r="C216" s="12" t="s">
        <v>289</v>
      </c>
      <c r="D216" s="13">
        <v>0</v>
      </c>
      <c r="E216" s="13">
        <v>-0.3</v>
      </c>
      <c r="F216" s="13">
        <v>-0.3</v>
      </c>
      <c r="G216" s="13">
        <f t="shared" si="16"/>
        <v>100</v>
      </c>
    </row>
    <row r="217" spans="1:7" ht="25.5">
      <c r="A217" s="10" t="s">
        <v>279</v>
      </c>
      <c r="B217" s="11" t="s">
        <v>185</v>
      </c>
      <c r="C217" s="12" t="s">
        <v>186</v>
      </c>
      <c r="D217" s="13">
        <v>0</v>
      </c>
      <c r="E217" s="13">
        <v>-4699.3</v>
      </c>
      <c r="F217" s="13">
        <v>-4699.3</v>
      </c>
      <c r="G217" s="13">
        <f t="shared" si="16"/>
        <v>100</v>
      </c>
    </row>
    <row r="218" spans="1:7">
      <c r="A218" s="23" t="s">
        <v>18</v>
      </c>
      <c r="B218" s="27"/>
      <c r="C218" s="27" t="s">
        <v>290</v>
      </c>
      <c r="D218" s="19">
        <f>D12+D27+D30+D35+D37+D39+D41+D86+D94+D97+D104+D108+D116+D125+D133+D169+D176+D200+D202+D18+D22+D198+D101+D99</f>
        <v>5849230.5</v>
      </c>
      <c r="E218" s="19">
        <f>E12+E27+E30+E35+E37+E39+E41+E86+E94+E97+E104+E108+E116+E125+E133+E169+E176+E200+E202+E18+E22+E198+E101+E99</f>
        <v>7380636.5999999987</v>
      </c>
      <c r="F218" s="19">
        <f>F12+F27+F30+F35+F37+F39+F41+F86+F94+F97+F104+F108+F116+F125+F133+F169+F176+F200+F202+F18+F22+F198+F101+F99+F106</f>
        <v>7254865.8000000007</v>
      </c>
      <c r="G218" s="19">
        <f t="shared" si="16"/>
        <v>98.295935610757496</v>
      </c>
    </row>
    <row r="219" spans="1:7">
      <c r="A219" s="28"/>
    </row>
    <row r="220" spans="1:7">
      <c r="A220" s="28"/>
      <c r="F220" s="26"/>
    </row>
    <row r="221" spans="1:7">
      <c r="A221" s="28"/>
    </row>
    <row r="222" spans="1:7">
      <c r="A222" s="28"/>
    </row>
    <row r="223" spans="1:7">
      <c r="A223" s="28"/>
    </row>
    <row r="224" spans="1:7">
      <c r="A224" s="28"/>
    </row>
    <row r="225" spans="1:1">
      <c r="A225" s="28"/>
    </row>
    <row r="226" spans="1:1">
      <c r="A226" s="28"/>
    </row>
    <row r="227" spans="1:1">
      <c r="A227" s="28"/>
    </row>
    <row r="228" spans="1:1">
      <c r="A228" s="28"/>
    </row>
    <row r="229" spans="1:1">
      <c r="A229" s="28"/>
    </row>
    <row r="230" spans="1:1">
      <c r="A230" s="28"/>
    </row>
    <row r="231" spans="1:1">
      <c r="A231" s="28"/>
    </row>
    <row r="232" spans="1:1">
      <c r="A232" s="28"/>
    </row>
    <row r="233" spans="1:1">
      <c r="A233" s="28"/>
    </row>
    <row r="234" spans="1:1">
      <c r="A234" s="28"/>
    </row>
    <row r="235" spans="1:1">
      <c r="A235" s="28"/>
    </row>
    <row r="236" spans="1:1">
      <c r="A236" s="28"/>
    </row>
    <row r="237" spans="1:1">
      <c r="A237" s="28"/>
    </row>
    <row r="238" spans="1:1">
      <c r="A238" s="28"/>
    </row>
    <row r="239" spans="1:1">
      <c r="A239" s="28"/>
    </row>
    <row r="240" spans="1:1">
      <c r="A240" s="28"/>
    </row>
    <row r="241" spans="1:1">
      <c r="A241" s="28"/>
    </row>
    <row r="242" spans="1:1">
      <c r="A242" s="28"/>
    </row>
    <row r="243" spans="1:1">
      <c r="A243" s="28"/>
    </row>
    <row r="244" spans="1:1">
      <c r="A244" s="28"/>
    </row>
    <row r="245" spans="1:1">
      <c r="A245" s="28"/>
    </row>
    <row r="246" spans="1:1">
      <c r="A246" s="28"/>
    </row>
    <row r="247" spans="1:1">
      <c r="A247" s="28"/>
    </row>
    <row r="248" spans="1:1">
      <c r="A248" s="28"/>
    </row>
    <row r="249" spans="1:1">
      <c r="A249" s="28"/>
    </row>
    <row r="250" spans="1:1">
      <c r="A250" s="28"/>
    </row>
    <row r="251" spans="1:1">
      <c r="A251" s="28"/>
    </row>
    <row r="252" spans="1:1">
      <c r="A252" s="28"/>
    </row>
    <row r="253" spans="1:1">
      <c r="A253" s="28"/>
    </row>
    <row r="254" spans="1:1">
      <c r="A254" s="28"/>
    </row>
    <row r="255" spans="1:1">
      <c r="A255" s="28"/>
    </row>
    <row r="256" spans="1:1">
      <c r="A256" s="28"/>
    </row>
    <row r="257" spans="1:1">
      <c r="A257" s="28"/>
    </row>
    <row r="258" spans="1:1">
      <c r="A258" s="28"/>
    </row>
    <row r="259" spans="1:1">
      <c r="A259" s="28"/>
    </row>
    <row r="260" spans="1:1">
      <c r="A260" s="28"/>
    </row>
    <row r="261" spans="1:1">
      <c r="A261" s="28"/>
    </row>
    <row r="262" spans="1:1">
      <c r="A262" s="28"/>
    </row>
    <row r="263" spans="1:1">
      <c r="A263" s="28"/>
    </row>
  </sheetData>
  <autoFilter ref="A10:P218"/>
  <mergeCells count="12">
    <mergeCell ref="A6:G6"/>
    <mergeCell ref="D1:G1"/>
    <mergeCell ref="D2:G2"/>
    <mergeCell ref="D3:G3"/>
    <mergeCell ref="D5:G5"/>
    <mergeCell ref="E7:G7"/>
    <mergeCell ref="A8:B9"/>
    <mergeCell ref="C8:C10"/>
    <mergeCell ref="D8:D10"/>
    <mergeCell ref="E8:E10"/>
    <mergeCell ref="F8:F10"/>
    <mergeCell ref="G8:G10"/>
  </mergeCells>
  <pageMargins left="0.39370078740157483" right="0.19685039370078741" top="0.23622047244094491" bottom="0.19685039370078741" header="0.15748031496062992" footer="0.23622047244094491"/>
  <pageSetup paperSize="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Г-1</vt:lpstr>
      <vt:lpstr>'Форма Г-1'!Заголовки_для_печати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Кадушкина Е.В.</cp:lastModifiedBy>
  <cp:lastPrinted>2019-05-27T11:15:50Z</cp:lastPrinted>
  <dcterms:created xsi:type="dcterms:W3CDTF">2018-04-25T11:47:13Z</dcterms:created>
  <dcterms:modified xsi:type="dcterms:W3CDTF">2019-05-30T12:02:28Z</dcterms:modified>
</cp:coreProperties>
</file>