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75" yWindow="1020" windowWidth="13020" windowHeight="8100"/>
  </bookViews>
  <sheets>
    <sheet name="Форма Г-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Г-1'!$A$5:$G$147</definedName>
    <definedName name="_xlnm.Print_Titles" localSheetId="0">'Форма Г-1'!$8:$11</definedName>
  </definedNames>
  <calcPr calcId="145621"/>
</workbook>
</file>

<file path=xl/calcChain.xml><?xml version="1.0" encoding="utf-8"?>
<calcChain xmlns="http://schemas.openxmlformats.org/spreadsheetml/2006/main">
  <c r="F139" i="9"/>
  <c r="E127"/>
  <c r="F30"/>
  <c r="G104"/>
  <c r="G103"/>
  <c r="F28"/>
  <c r="E28"/>
  <c r="D28"/>
  <c r="G146" l="1"/>
  <c r="G145"/>
  <c r="G144"/>
  <c r="G143"/>
  <c r="E139"/>
  <c r="D139"/>
  <c r="G137"/>
  <c r="G136"/>
  <c r="G135"/>
  <c r="G133"/>
  <c r="F131"/>
  <c r="E131"/>
  <c r="D131"/>
  <c r="G130"/>
  <c r="G129"/>
  <c r="G128"/>
  <c r="F127"/>
  <c r="D127"/>
  <c r="G125"/>
  <c r="G124"/>
  <c r="G123"/>
  <c r="G122"/>
  <c r="G115"/>
  <c r="G114"/>
  <c r="G109"/>
  <c r="G108"/>
  <c r="G107"/>
  <c r="F106"/>
  <c r="E106"/>
  <c r="D106"/>
  <c r="G105"/>
  <c r="G102"/>
  <c r="F100"/>
  <c r="E100"/>
  <c r="D100"/>
  <c r="G96"/>
  <c r="G95"/>
  <c r="G92"/>
  <c r="F91"/>
  <c r="E91"/>
  <c r="D91"/>
  <c r="G89"/>
  <c r="G88"/>
  <c r="F87"/>
  <c r="E87"/>
  <c r="D87"/>
  <c r="G85"/>
  <c r="F83"/>
  <c r="E83"/>
  <c r="D83"/>
  <c r="G79"/>
  <c r="F79"/>
  <c r="E79"/>
  <c r="D79"/>
  <c r="G70"/>
  <c r="F70"/>
  <c r="E70"/>
  <c r="D70"/>
  <c r="G66"/>
  <c r="F66"/>
  <c r="E66"/>
  <c r="D66"/>
  <c r="G63"/>
  <c r="F63"/>
  <c r="E63"/>
  <c r="D63"/>
  <c r="G62"/>
  <c r="F58"/>
  <c r="E58"/>
  <c r="D58"/>
  <c r="G55"/>
  <c r="G53"/>
  <c r="G50"/>
  <c r="G48"/>
  <c r="G44"/>
  <c r="G41"/>
  <c r="G40"/>
  <c r="G31"/>
  <c r="E30"/>
  <c r="D30"/>
  <c r="F25"/>
  <c r="E25"/>
  <c r="D25"/>
  <c r="G24"/>
  <c r="G23"/>
  <c r="G22"/>
  <c r="G21"/>
  <c r="F20"/>
  <c r="E20"/>
  <c r="D20"/>
  <c r="F18"/>
  <c r="E18"/>
  <c r="D18"/>
  <c r="G15"/>
  <c r="G13"/>
  <c r="F12"/>
  <c r="E12"/>
  <c r="D12"/>
  <c r="F147" l="1"/>
  <c r="G83"/>
  <c r="G87"/>
  <c r="G100"/>
  <c r="G106"/>
  <c r="G127"/>
  <c r="G139"/>
  <c r="G131"/>
  <c r="G12"/>
  <c r="G91"/>
  <c r="G58"/>
  <c r="G30"/>
  <c r="E147"/>
  <c r="G20"/>
  <c r="D147"/>
  <c r="G147" l="1"/>
</calcChain>
</file>

<file path=xl/sharedStrings.xml><?xml version="1.0" encoding="utf-8"?>
<sst xmlns="http://schemas.openxmlformats.org/spreadsheetml/2006/main" count="420" uniqueCount="217">
  <si>
    <t>Приложение  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</si>
  <si>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</si>
  <si>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</si>
  <si>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</si>
  <si>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</si>
  <si>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</si>
  <si>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</si>
  <si>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</si>
  <si>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</si>
  <si>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</si>
  <si>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</si>
  <si>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</si>
  <si>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</si>
  <si>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</si>
  <si>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</si>
  <si>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</si>
  <si>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</si>
  <si>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</si>
  <si>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</si>
  <si>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</si>
  <si>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</si>
  <si>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</si>
  <si>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</si>
  <si>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</si>
  <si>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</si>
  <si>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</si>
  <si>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</si>
  <si>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076</t>
  </si>
  <si>
    <t>Федеральное агентство по рыболовству</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</si>
  <si>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</si>
  <si>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</si>
  <si>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</si>
  <si>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</si>
  <si>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</si>
  <si>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</si>
  <si>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</si>
  <si>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</si>
  <si>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</si>
  <si>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</si>
  <si>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141</t>
  </si>
  <si>
    <t>Федеральная служба по надзору в сфере защиты прав потребителей и благополучия человека</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</si>
  <si>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</si>
  <si>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</si>
  <si>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</si>
  <si>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</si>
  <si>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</si>
  <si>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</si>
  <si>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</si>
  <si>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</si>
  <si>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</si>
  <si>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</si>
  <si>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</si>
  <si>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</si>
  <si>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</si>
  <si>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</si>
  <si>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</si>
  <si>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</si>
  <si>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</si>
  <si>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</si>
  <si>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</si>
  <si>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</si>
  <si>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</si>
  <si>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</si>
  <si>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</si>
  <si>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</si>
  <si>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</si>
  <si>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</si>
  <si>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</si>
  <si>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</si>
  <si>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</si>
  <si>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</si>
  <si>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</si>
  <si>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</si>
  <si>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</si>
  <si>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</si>
  <si>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</si>
  <si>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</si>
  <si>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</si>
  <si>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</si>
  <si>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</si>
  <si>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</si>
  <si>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</si>
  <si>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</si>
  <si>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</si>
  <si>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</si>
  <si>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</si>
  <si>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</si>
  <si>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</si>
  <si>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</si>
  <si>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</si>
  <si>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</si>
  <si>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</si>
  <si>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</si>
  <si>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</si>
  <si>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t>
  </si>
  <si>
    <t>Министерство внутренних дел Российской Федерации</t>
  </si>
  <si>
    <t>816</t>
  </si>
  <si>
    <t>Министерство природных ресурсов, лесного хозяйства и экологии Пермского края</t>
  </si>
  <si>
    <t>1 16 25030 01 0000 140</t>
  </si>
  <si>
    <t>921</t>
  </si>
  <si>
    <t>Управление культуры администрации города Березники</t>
  </si>
  <si>
    <t>923</t>
  </si>
  <si>
    <t>Управление образования администрации города Березники</t>
  </si>
  <si>
    <t>924</t>
  </si>
  <si>
    <t>Финансовое управление администрации города Березники</t>
  </si>
  <si>
    <t>928</t>
  </si>
  <si>
    <t>Управление имущественных и земельных отношений
администрации города Березники</t>
  </si>
  <si>
    <t>929</t>
  </si>
  <si>
    <t>Комитет по физической культуре и спорту администрации города Березники</t>
  </si>
  <si>
    <t>934</t>
  </si>
  <si>
    <t>Администрация города Березники</t>
  </si>
  <si>
    <t>1 16 43000 01 0000 140</t>
  </si>
  <si>
    <t>948</t>
  </si>
  <si>
    <t>Управление благоустройства администрации города Березники</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</si>
  <si>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</si>
  <si>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</si>
  <si>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1 12 01042 01 6000 120</t>
  </si>
  <si>
    <t xml:space="preserve">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
</t>
  </si>
  <si>
    <t>1 16 90050 05 6000 140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</si>
  <si>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</si>
  <si>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1 05 04020 02 1000 110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</si>
  <si>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</si>
  <si>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1 16 35030 05 0000 140</t>
  </si>
  <si>
    <t xml:space="preserve">Суммы по искам о возмещении вреда, причиненного окружающей среде, подлежащие зачислению в бюджеты муниципальных районов
</t>
  </si>
  <si>
    <t xml:space="preserve">Денежные взыскания (штрафы) за нарушение законодательства Российской Федерации об охране и использовании животного мира
</t>
  </si>
  <si>
    <t>1 13 01995 05 0000 130</t>
  </si>
  <si>
    <t>Прочие доходы от оказания платных услуг (работ) получателями средств бюджетов муниципальных районов</t>
  </si>
  <si>
    <t>2 02 49999 05 0000 151</t>
  </si>
  <si>
    <t>Прочие межбюджетные трансферты, передаваемые бюджетам муниципальных районов</t>
  </si>
  <si>
    <t>2 18 05010 05 0000 180</t>
  </si>
  <si>
    <t>Доходы бюджетов муниципальных районов от возврата бюджетными учреждениями остатков субсидий прошлых лет</t>
  </si>
  <si>
    <t>1 13 02995 05 0000 130</t>
  </si>
  <si>
    <t xml:space="preserve">Прочие доходы от компенсации затрат бюджетов муниципальных районов
</t>
  </si>
  <si>
    <t>2 02 29999 05 0000 151</t>
  </si>
  <si>
    <t>Прочие субсидии бюджетам муниципальных районов</t>
  </si>
  <si>
    <t>2 02 30024 05 0000 151</t>
  </si>
  <si>
    <t>Субвенции бюджетам муниципальных районов на выполнение передаваемых полномочий субъектов Российской Федерации</t>
  </si>
  <si>
    <t>2 19 60010 05 0000 151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</si>
  <si>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</si>
  <si>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доходы от компенсации затрат бюджетов муниципальных районов</t>
  </si>
  <si>
    <t>2 02 15001 05 0000 151</t>
  </si>
  <si>
    <t>Дотации бюджетам муниципальных районов на выравнивание бюджетной обеспеченности</t>
  </si>
  <si>
    <t>1 11 05013 05 0000 120</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</si>
  <si>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</si>
  <si>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</si>
  <si>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</si>
  <si>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</si>
  <si>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</si>
  <si>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1 11 05313 10 0000 120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</si>
  <si>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</si>
  <si>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</si>
  <si>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</si>
  <si>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</si>
  <si>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</si>
  <si>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</si>
  <si>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</si>
  <si>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</si>
  <si>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</si>
  <si>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</si>
  <si>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</si>
  <si>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</si>
  <si>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</si>
  <si>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2 02 35082 05 0000 151</t>
  </si>
  <si>
    <t>2 02 39999 05 0000 151</t>
  </si>
  <si>
    <t>Прочие субвенции бюджетам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</si>
  <si>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</si>
  <si>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2 07 05030 05 0000 180</t>
  </si>
  <si>
    <t>Прочие безвозмездные поступления в бюджеты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</si>
  <si>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</si>
  <si>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</si>
  <si>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</si>
  <si>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Прочие неналоговые доходы  бюджетов муниципальных районов</t>
  </si>
  <si>
    <t>2 02 35120 05 0000 151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</si>
  <si>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</si>
  <si>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2 02 35930 05 0000 151</t>
  </si>
  <si>
    <t>Субвенции бюджетам муниципальных районов на государственную регистрацию актов гражданского состояния</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</si>
  <si>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</si>
  <si>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</si>
  <si>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2 02 20077 05 0000 151</t>
  </si>
  <si>
    <t xml:space="preserve">Субсидии бюджетам муниципальных районов на софинансирование капитальных вложений в объекты муниципальной собственности
</t>
  </si>
  <si>
    <t>2 02 25497 05 0000 151</t>
  </si>
  <si>
    <t>Субсидии бюджетам муниципальных районов на реализацию мероприятий по обеспечению жильем молодых семей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</si>
  <si>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</si>
  <si>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600</t>
  </si>
  <si>
    <t>Администрация Усольского городского поселения</t>
  </si>
  <si>
    <t>700</t>
  </si>
  <si>
    <t>Финансовое управление Усольского муниципального района</t>
  </si>
  <si>
    <t>730</t>
  </si>
  <si>
    <t>Администрация Усольского муниципального района</t>
  </si>
  <si>
    <t>735</t>
  </si>
  <si>
    <t>Управление образования Усольского муниципального района</t>
  </si>
  <si>
    <t>к решению Березниковской городской Думы</t>
  </si>
  <si>
    <t xml:space="preserve">Исполнение бюджета Усольского муниципального района по кодам классификации доходов бюджета за 2018 год
</t>
  </si>
  <si>
    <t>161</t>
  </si>
  <si>
    <t>Федеральная антимонопольная служба</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</si>
  <si>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</si>
  <si>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1 16 33050 05 6000 140</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</si>
  <si>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</si>
  <si>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</si>
  <si>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1 05 03020 01 3000 110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</si>
  <si>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</si>
  <si>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1 05 04020 02 2100 110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</si>
  <si>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</si>
  <si>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</si>
  <si>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</si>
  <si>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 xml:space="preserve">Прочие поступления от денежных взысканий (штрафов) и иных сумм в возмещение ущерба, зачисляемые в бюджеты муниципальных районов </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</si>
  <si>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</si>
  <si>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</si>
  <si>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2 02 15002 05 0000 151</t>
  </si>
  <si>
    <t>Дотации бюджетам муниципальных районов на поддержку мер по обеспечению сбалансированности бюджетов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</si>
  <si>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</si>
  <si>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</si>
  <si>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948 </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</si>
  <si>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</si>
  <si>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</si>
  <si>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Форма Г-1</t>
  </si>
  <si>
    <t>от 29 мая 2019 г.  № 588</t>
  </si>
</sst>
</file>

<file path=xl/styles.xml><?xml version="1.0" encoding="utf-8"?>
<styleSheet xmlns="http://schemas.openxmlformats.org/spreadsheetml/2006/main">
  <numFmts count="1">
    <numFmt numFmtId="164" formatCode="#,##0.0"/>
  </numFmts>
  <fonts count="21">
    <font>
      <sz val="10"/>
      <name val="Arial"/>
      <charset val="204"/>
    </font>
    <font>
      <sz val="10"/>
      <name val="Arial Cyr"/>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
      <b/>
      <sz val="9"/>
      <name val="Times New Roman"/>
      <family val="1"/>
      <charset val="20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xf numFmtId="0" fontId="1" fillId="0" borderId="0"/>
    <xf numFmtId="0" fontId="1" fillId="0" borderId="0"/>
    <xf numFmtId="0" fontId="2" fillId="0" borderId="0"/>
    <xf numFmtId="0" fontId="13"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7" fillId="0" borderId="0"/>
    <xf numFmtId="0" fontId="18" fillId="0" borderId="0"/>
  </cellStyleXfs>
  <cellXfs count="47">
    <xf numFmtId="0" fontId="0" fillId="0" borderId="0" xfId="0"/>
    <xf numFmtId="0" fontId="1" fillId="0" borderId="0" xfId="1"/>
    <xf numFmtId="0" fontId="1" fillId="0" borderId="0" xfId="1" applyFill="1"/>
    <xf numFmtId="49" fontId="5" fillId="0" borderId="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0" fontId="7" fillId="0" borderId="5" xfId="0" applyFont="1" applyFill="1" applyBorder="1" applyAlignment="1">
      <alignment horizontal="left" vertical="top" wrapText="1"/>
    </xf>
    <xf numFmtId="0" fontId="7" fillId="0" borderId="5" xfId="0" applyFont="1" applyFill="1" applyBorder="1" applyAlignment="1">
      <alignment horizontal="center" vertical="top" wrapText="1"/>
    </xf>
    <xf numFmtId="164" fontId="7" fillId="0" borderId="5" xfId="0" applyNumberFormat="1" applyFont="1" applyFill="1" applyBorder="1" applyAlignment="1">
      <alignment horizontal="right" vertical="top" wrapText="1"/>
    </xf>
    <xf numFmtId="0" fontId="8" fillId="0" borderId="0" xfId="1" applyFont="1"/>
    <xf numFmtId="49" fontId="9" fillId="0" borderId="5" xfId="0" applyNumberFormat="1" applyFont="1" applyFill="1" applyBorder="1" applyAlignment="1">
      <alignment horizontal="center" vertical="top" wrapText="1"/>
    </xf>
    <xf numFmtId="0" fontId="10" fillId="0" borderId="5" xfId="2" applyFont="1" applyFill="1" applyBorder="1" applyAlignment="1">
      <alignment horizontal="left" vertical="top"/>
    </xf>
    <xf numFmtId="0" fontId="9" fillId="0" borderId="5" xfId="0" applyFont="1" applyFill="1" applyBorder="1" applyAlignment="1">
      <alignment horizontal="left" vertical="top" wrapText="1"/>
    </xf>
    <xf numFmtId="164" fontId="9" fillId="0" borderId="5" xfId="0" applyNumberFormat="1" applyFont="1" applyFill="1" applyBorder="1" applyAlignment="1">
      <alignment horizontal="right" vertical="top" wrapText="1"/>
    </xf>
    <xf numFmtId="0" fontId="4" fillId="0" borderId="5" xfId="0" applyFont="1" applyFill="1" applyBorder="1" applyAlignment="1">
      <alignment vertical="top" wrapText="1"/>
    </xf>
    <xf numFmtId="164" fontId="4" fillId="0" borderId="5" xfId="0" applyNumberFormat="1" applyFont="1" applyFill="1" applyBorder="1" applyAlignment="1">
      <alignment horizontal="right" vertical="top" wrapText="1"/>
    </xf>
    <xf numFmtId="3" fontId="10" fillId="0" borderId="5" xfId="2" applyNumberFormat="1" applyFont="1" applyFill="1" applyBorder="1" applyAlignment="1">
      <alignment horizontal="left" vertical="top"/>
    </xf>
    <xf numFmtId="0" fontId="4" fillId="0" borderId="5" xfId="0" applyFont="1" applyFill="1" applyBorder="1" applyAlignment="1">
      <alignment horizontal="left" vertical="top" wrapText="1"/>
    </xf>
    <xf numFmtId="164" fontId="11" fillId="0" borderId="5" xfId="0" applyNumberFormat="1" applyFont="1" applyFill="1" applyBorder="1" applyAlignment="1">
      <alignment horizontal="right" vertical="top" wrapText="1"/>
    </xf>
    <xf numFmtId="0" fontId="1" fillId="0" borderId="0" xfId="1" applyFont="1"/>
    <xf numFmtId="0" fontId="9" fillId="0" borderId="5" xfId="0" applyFont="1" applyFill="1" applyBorder="1" applyAlignment="1">
      <alignment vertical="top" wrapText="1"/>
    </xf>
    <xf numFmtId="49" fontId="11" fillId="0" borderId="5" xfId="0" applyNumberFormat="1" applyFont="1" applyFill="1" applyBorder="1" applyAlignment="1">
      <alignment horizontal="center" vertical="top" wrapText="1"/>
    </xf>
    <xf numFmtId="3" fontId="12" fillId="0" borderId="5" xfId="2" applyNumberFormat="1" applyFont="1" applyFill="1" applyBorder="1" applyAlignment="1">
      <alignment horizontal="left" vertical="top"/>
    </xf>
    <xf numFmtId="0" fontId="12" fillId="0" borderId="5" xfId="2" applyFont="1" applyFill="1" applyBorder="1" applyAlignment="1">
      <alignment horizontal="left" vertical="top"/>
    </xf>
    <xf numFmtId="164" fontId="1" fillId="0" borderId="0" xfId="1" applyNumberFormat="1"/>
    <xf numFmtId="0" fontId="11" fillId="0" borderId="5" xfId="0" applyFont="1" applyFill="1" applyBorder="1" applyAlignment="1">
      <alignment horizontal="left" vertical="top" wrapText="1"/>
    </xf>
    <xf numFmtId="0" fontId="1" fillId="0" borderId="0" xfId="1" applyAlignment="1">
      <alignment horizontal="center"/>
    </xf>
    <xf numFmtId="49" fontId="4" fillId="0" borderId="5" xfId="0" applyNumberFormat="1" applyFont="1" applyFill="1" applyBorder="1" applyAlignment="1">
      <alignment horizontal="center" vertical="top" wrapText="1"/>
    </xf>
    <xf numFmtId="0" fontId="20" fillId="0" borderId="5" xfId="2" applyFont="1" applyFill="1" applyBorder="1" applyAlignment="1">
      <alignment horizontal="left" vertical="top"/>
    </xf>
    <xf numFmtId="0" fontId="11" fillId="0" borderId="5" xfId="0" applyFont="1" applyFill="1" applyBorder="1" applyAlignment="1">
      <alignment horizontal="center" vertical="top" wrapText="1"/>
    </xf>
    <xf numFmtId="0" fontId="3" fillId="0" borderId="0" xfId="1" applyFont="1" applyAlignment="1">
      <alignment horizontal="center" wrapText="1"/>
    </xf>
    <xf numFmtId="0" fontId="19" fillId="0" borderId="0" xfId="2" applyFont="1" applyFill="1" applyAlignment="1">
      <alignment horizontal="right" wrapText="1"/>
    </xf>
    <xf numFmtId="0" fontId="19" fillId="0" borderId="0" xfId="0" applyFont="1" applyAlignment="1">
      <alignment horizontal="right" wrapText="1"/>
    </xf>
    <xf numFmtId="0" fontId="19" fillId="0" borderId="0" xfId="2" applyFont="1" applyFill="1" applyAlignment="1">
      <alignment wrapText="1"/>
    </xf>
    <xf numFmtId="0" fontId="19" fillId="0" borderId="0" xfId="0" applyFont="1" applyAlignment="1">
      <alignment wrapText="1"/>
    </xf>
    <xf numFmtId="0" fontId="19" fillId="0" borderId="0" xfId="2" applyFont="1" applyFill="1" applyAlignment="1">
      <alignment horizontal="right"/>
    </xf>
    <xf numFmtId="0" fontId="19" fillId="0" borderId="0" xfId="0" applyFont="1" applyAlignment="1">
      <alignment horizontal="right"/>
    </xf>
    <xf numFmtId="0" fontId="4" fillId="0" borderId="1" xfId="1" applyFont="1" applyFill="1" applyBorder="1" applyAlignment="1">
      <alignment horizontal="right"/>
    </xf>
    <xf numFmtId="0" fontId="4" fillId="0" borderId="1" xfId="0" applyFont="1" applyBorder="1" applyAlignment="1">
      <alignment horizontal="right"/>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cellXfs>
  <cellStyles count="19">
    <cellStyle name="Normal" xfId="4"/>
    <cellStyle name="Обычный" xfId="0" builtinId="0"/>
    <cellStyle name="Обычный 10" xfId="5"/>
    <cellStyle name="Обычный 11" xfId="6"/>
    <cellStyle name="Обычный 12" xfId="7"/>
    <cellStyle name="Обычный 13" xfId="8"/>
    <cellStyle name="Обычный 14" xfId="16"/>
    <cellStyle name="Обычный 15" xfId="17"/>
    <cellStyle name="Обычный 16" xfId="18"/>
    <cellStyle name="Обычный 2" xfId="9"/>
    <cellStyle name="Обычный 3" xfId="3"/>
    <cellStyle name="Обычный 4" xfId="10"/>
    <cellStyle name="Обычный 5" xfId="11"/>
    <cellStyle name="Обычный 6" xfId="12"/>
    <cellStyle name="Обычный 7" xfId="13"/>
    <cellStyle name="Обычный 8" xfId="14"/>
    <cellStyle name="Обычный 9" xfId="15"/>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92"/>
  <sheetViews>
    <sheetView tabSelected="1" zoomScale="90" zoomScaleNormal="90" zoomScalePageLayoutView="70" workbookViewId="0">
      <selection activeCell="L23" sqref="L23"/>
    </sheetView>
  </sheetViews>
  <sheetFormatPr defaultColWidth="9.140625" defaultRowHeight="12.75"/>
  <cols>
    <col min="1" max="1" width="8.42578125" style="1" customWidth="1"/>
    <col min="2" max="2" width="19.140625" style="1" customWidth="1"/>
    <col min="3" max="3" width="68.5703125" style="1" customWidth="1"/>
    <col min="4" max="4" width="11.5703125" style="1" bestFit="1" customWidth="1"/>
    <col min="5" max="5" width="12.42578125" style="1" bestFit="1" customWidth="1"/>
    <col min="6" max="6" width="11.42578125" style="1" customWidth="1"/>
    <col min="7" max="7" width="12.42578125" style="1" customWidth="1"/>
    <col min="8" max="8" width="4.42578125" style="1" customWidth="1"/>
    <col min="9" max="16384" width="9.140625" style="1"/>
  </cols>
  <sheetData>
    <row r="1" spans="1:7" ht="15.6" customHeight="1">
      <c r="D1" s="31" t="s">
        <v>0</v>
      </c>
      <c r="E1" s="32"/>
      <c r="F1" s="32"/>
      <c r="G1" s="32"/>
    </row>
    <row r="2" spans="1:7" ht="15.6" customHeight="1">
      <c r="D2" s="31" t="s">
        <v>191</v>
      </c>
      <c r="E2" s="32"/>
      <c r="F2" s="32"/>
      <c r="G2" s="32"/>
    </row>
    <row r="3" spans="1:7" ht="15.6" customHeight="1">
      <c r="D3" s="31" t="s">
        <v>216</v>
      </c>
      <c r="E3" s="32"/>
      <c r="F3" s="32"/>
      <c r="G3" s="32"/>
    </row>
    <row r="4" spans="1:7" ht="15.75">
      <c r="D4" s="33"/>
      <c r="E4" s="34"/>
      <c r="F4" s="34"/>
      <c r="G4" s="34"/>
    </row>
    <row r="5" spans="1:7" ht="15.75">
      <c r="D5" s="35" t="s">
        <v>215</v>
      </c>
      <c r="E5" s="36"/>
      <c r="F5" s="36"/>
      <c r="G5" s="36"/>
    </row>
    <row r="6" spans="1:7" ht="48.75" customHeight="1">
      <c r="A6" s="30" t="s">
        <v>192</v>
      </c>
      <c r="B6" s="30"/>
      <c r="C6" s="30"/>
      <c r="D6" s="30"/>
      <c r="E6" s="30"/>
      <c r="F6" s="30"/>
      <c r="G6" s="30"/>
    </row>
    <row r="7" spans="1:7" ht="13.35" customHeight="1">
      <c r="E7" s="37" t="s">
        <v>1</v>
      </c>
      <c r="F7" s="38"/>
      <c r="G7" s="38"/>
    </row>
    <row r="8" spans="1:7" ht="12.75" customHeight="1">
      <c r="A8" s="39" t="s">
        <v>2</v>
      </c>
      <c r="B8" s="40"/>
      <c r="C8" s="43" t="s">
        <v>3</v>
      </c>
      <c r="D8" s="46" t="s">
        <v>4</v>
      </c>
      <c r="E8" s="46" t="s">
        <v>5</v>
      </c>
      <c r="F8" s="46" t="s">
        <v>6</v>
      </c>
      <c r="G8" s="46" t="s">
        <v>7</v>
      </c>
    </row>
    <row r="9" spans="1:7" s="2" customFormat="1" ht="4.5" customHeight="1">
      <c r="A9" s="41"/>
      <c r="B9" s="42"/>
      <c r="C9" s="44"/>
      <c r="D9" s="46"/>
      <c r="E9" s="46"/>
      <c r="F9" s="46"/>
      <c r="G9" s="46"/>
    </row>
    <row r="10" spans="1:7" s="2" customFormat="1" ht="54" customHeight="1">
      <c r="A10" s="3" t="s">
        <v>8</v>
      </c>
      <c r="B10" s="3" t="s">
        <v>9</v>
      </c>
      <c r="C10" s="45"/>
      <c r="D10" s="46"/>
      <c r="E10" s="46"/>
      <c r="F10" s="46"/>
      <c r="G10" s="46"/>
    </row>
    <row r="11" spans="1:7" s="2" customFormat="1" ht="9" customHeight="1">
      <c r="A11" s="4" t="s">
        <v>10</v>
      </c>
      <c r="B11" s="4" t="s">
        <v>11</v>
      </c>
      <c r="C11" s="4" t="s">
        <v>12</v>
      </c>
      <c r="D11" s="4" t="s">
        <v>13</v>
      </c>
      <c r="E11" s="4" t="s">
        <v>14</v>
      </c>
      <c r="F11" s="4" t="s">
        <v>15</v>
      </c>
      <c r="G11" s="4" t="s">
        <v>16</v>
      </c>
    </row>
    <row r="12" spans="1:7" s="9" customFormat="1" ht="13.35" customHeight="1">
      <c r="A12" s="5" t="s">
        <v>17</v>
      </c>
      <c r="B12" s="6" t="s">
        <v>18</v>
      </c>
      <c r="C12" s="7" t="s">
        <v>19</v>
      </c>
      <c r="D12" s="8">
        <f>SUM(D13:D17)</f>
        <v>124</v>
      </c>
      <c r="E12" s="8">
        <f>SUM(E13:E17)</f>
        <v>124</v>
      </c>
      <c r="F12" s="8">
        <f>SUM(F13:F17)</f>
        <v>212.2</v>
      </c>
      <c r="G12" s="8">
        <f>F12/E12*100</f>
        <v>171.12903225806451</v>
      </c>
    </row>
    <row r="13" spans="1:7" ht="51">
      <c r="A13" s="10" t="s">
        <v>17</v>
      </c>
      <c r="B13" s="11" t="s">
        <v>20</v>
      </c>
      <c r="C13" s="12" t="s">
        <v>21</v>
      </c>
      <c r="D13" s="13">
        <v>37</v>
      </c>
      <c r="E13" s="13">
        <v>37</v>
      </c>
      <c r="F13" s="13">
        <v>165</v>
      </c>
      <c r="G13" s="13">
        <f>F13/E13*100</f>
        <v>445.94594594594594</v>
      </c>
    </row>
    <row r="14" spans="1:7" ht="38.25">
      <c r="A14" s="10" t="s">
        <v>17</v>
      </c>
      <c r="B14" s="11" t="s">
        <v>22</v>
      </c>
      <c r="C14" s="12" t="s">
        <v>23</v>
      </c>
      <c r="D14" s="13">
        <v>0</v>
      </c>
      <c r="E14" s="13">
        <v>0</v>
      </c>
      <c r="F14" s="13">
        <v>-350.1</v>
      </c>
      <c r="G14" s="13"/>
    </row>
    <row r="15" spans="1:7" ht="38.25">
      <c r="A15" s="10" t="s">
        <v>17</v>
      </c>
      <c r="B15" s="11" t="s">
        <v>24</v>
      </c>
      <c r="C15" s="12" t="s">
        <v>115</v>
      </c>
      <c r="D15" s="13">
        <v>87</v>
      </c>
      <c r="E15" s="13">
        <v>87</v>
      </c>
      <c r="F15" s="13">
        <v>158.80000000000001</v>
      </c>
      <c r="G15" s="13">
        <f>F15/E15*100</f>
        <v>182.52873563218392</v>
      </c>
    </row>
    <row r="16" spans="1:7" ht="51">
      <c r="A16" s="10" t="s">
        <v>17</v>
      </c>
      <c r="B16" s="11" t="s">
        <v>116</v>
      </c>
      <c r="C16" s="12" t="s">
        <v>117</v>
      </c>
      <c r="D16" s="13">
        <v>0</v>
      </c>
      <c r="E16" s="13">
        <v>0</v>
      </c>
      <c r="F16" s="13">
        <v>28.8</v>
      </c>
      <c r="G16" s="13"/>
    </row>
    <row r="17" spans="1:7" ht="51">
      <c r="A17" s="10" t="s">
        <v>17</v>
      </c>
      <c r="B17" s="11" t="s">
        <v>25</v>
      </c>
      <c r="C17" s="14" t="s">
        <v>26</v>
      </c>
      <c r="D17" s="13">
        <v>0</v>
      </c>
      <c r="E17" s="13">
        <v>0</v>
      </c>
      <c r="F17" s="13">
        <v>209.7</v>
      </c>
      <c r="G17" s="13"/>
    </row>
    <row r="18" spans="1:7" s="9" customFormat="1">
      <c r="A18" s="5" t="s">
        <v>27</v>
      </c>
      <c r="B18" s="11"/>
      <c r="C18" s="7" t="s">
        <v>28</v>
      </c>
      <c r="D18" s="8">
        <f>D19</f>
        <v>0</v>
      </c>
      <c r="E18" s="8">
        <f>E19</f>
        <v>0</v>
      </c>
      <c r="F18" s="8">
        <f>F19</f>
        <v>1.1000000000000001</v>
      </c>
      <c r="G18" s="18"/>
    </row>
    <row r="19" spans="1:7" ht="51">
      <c r="A19" s="10" t="s">
        <v>27</v>
      </c>
      <c r="B19" s="11" t="s">
        <v>118</v>
      </c>
      <c r="C19" s="12" t="s">
        <v>119</v>
      </c>
      <c r="D19" s="15">
        <v>0</v>
      </c>
      <c r="E19" s="15">
        <v>0</v>
      </c>
      <c r="F19" s="15">
        <v>1.1000000000000001</v>
      </c>
      <c r="G19" s="13"/>
    </row>
    <row r="20" spans="1:7" s="9" customFormat="1">
      <c r="A20" s="5" t="s">
        <v>29</v>
      </c>
      <c r="B20" s="11"/>
      <c r="C20" s="7" t="s">
        <v>30</v>
      </c>
      <c r="D20" s="8">
        <f>D21+D22+D23+D24</f>
        <v>3978</v>
      </c>
      <c r="E20" s="8">
        <f>E21+E22+E23+E24</f>
        <v>3978</v>
      </c>
      <c r="F20" s="8">
        <f>F21+F22+F23+F24</f>
        <v>4539.8</v>
      </c>
      <c r="G20" s="8">
        <f>F20/E20*100</f>
        <v>114.12267471091</v>
      </c>
    </row>
    <row r="21" spans="1:7" ht="51">
      <c r="A21" s="10" t="s">
        <v>29</v>
      </c>
      <c r="B21" s="11" t="s">
        <v>31</v>
      </c>
      <c r="C21" s="12" t="s">
        <v>32</v>
      </c>
      <c r="D21" s="13">
        <v>1495</v>
      </c>
      <c r="E21" s="13">
        <v>1495</v>
      </c>
      <c r="F21" s="13">
        <v>2022.8</v>
      </c>
      <c r="G21" s="13">
        <f>F21/E21*100</f>
        <v>135.30434782608697</v>
      </c>
    </row>
    <row r="22" spans="1:7" ht="63.75">
      <c r="A22" s="10" t="s">
        <v>29</v>
      </c>
      <c r="B22" s="11" t="s">
        <v>33</v>
      </c>
      <c r="C22" s="12" t="s">
        <v>34</v>
      </c>
      <c r="D22" s="13">
        <v>11</v>
      </c>
      <c r="E22" s="13">
        <v>11</v>
      </c>
      <c r="F22" s="13">
        <v>19.5</v>
      </c>
      <c r="G22" s="13">
        <f>F22/E22*100</f>
        <v>177.27272727272728</v>
      </c>
    </row>
    <row r="23" spans="1:7" ht="51">
      <c r="A23" s="10" t="s">
        <v>29</v>
      </c>
      <c r="B23" s="11" t="s">
        <v>35</v>
      </c>
      <c r="C23" s="12" t="s">
        <v>36</v>
      </c>
      <c r="D23" s="13">
        <v>2684</v>
      </c>
      <c r="E23" s="13">
        <v>2684</v>
      </c>
      <c r="F23" s="13">
        <v>2950.7</v>
      </c>
      <c r="G23" s="13">
        <f>F23/E23*100</f>
        <v>109.93666169895677</v>
      </c>
    </row>
    <row r="24" spans="1:7" ht="51">
      <c r="A24" s="10" t="s">
        <v>29</v>
      </c>
      <c r="B24" s="11" t="s">
        <v>37</v>
      </c>
      <c r="C24" s="12" t="s">
        <v>38</v>
      </c>
      <c r="D24" s="13">
        <v>-212</v>
      </c>
      <c r="E24" s="13">
        <v>-212</v>
      </c>
      <c r="F24" s="13">
        <v>-453.2</v>
      </c>
      <c r="G24" s="13">
        <f>F24/E24*100</f>
        <v>213.77358490566039</v>
      </c>
    </row>
    <row r="25" spans="1:7" s="9" customFormat="1" ht="25.5">
      <c r="A25" s="5" t="s">
        <v>39</v>
      </c>
      <c r="B25" s="11" t="s">
        <v>18</v>
      </c>
      <c r="C25" s="7" t="s">
        <v>40</v>
      </c>
      <c r="D25" s="8">
        <f>SUM(D26:D27)</f>
        <v>0</v>
      </c>
      <c r="E25" s="8">
        <f>SUM(E26:E27)</f>
        <v>0</v>
      </c>
      <c r="F25" s="8">
        <f>SUM(F26:F27)</f>
        <v>0</v>
      </c>
      <c r="G25" s="8"/>
    </row>
    <row r="26" spans="1:7" ht="63.75">
      <c r="A26" s="10" t="s">
        <v>39</v>
      </c>
      <c r="B26" s="11" t="s">
        <v>43</v>
      </c>
      <c r="C26" s="12" t="s">
        <v>44</v>
      </c>
      <c r="D26" s="13">
        <v>0</v>
      </c>
      <c r="E26" s="13">
        <v>0</v>
      </c>
      <c r="F26" s="13">
        <v>-0.1</v>
      </c>
      <c r="G26" s="13"/>
    </row>
    <row r="27" spans="1:7" ht="51">
      <c r="A27" s="10" t="s">
        <v>39</v>
      </c>
      <c r="B27" s="11" t="s">
        <v>118</v>
      </c>
      <c r="C27" s="12" t="s">
        <v>119</v>
      </c>
      <c r="D27" s="13">
        <v>0</v>
      </c>
      <c r="E27" s="13">
        <v>0</v>
      </c>
      <c r="F27" s="13">
        <v>0.1</v>
      </c>
      <c r="G27" s="13"/>
    </row>
    <row r="28" spans="1:7">
      <c r="A28" s="21" t="s">
        <v>193</v>
      </c>
      <c r="B28" s="11"/>
      <c r="C28" s="29" t="s">
        <v>194</v>
      </c>
      <c r="D28" s="18">
        <f>D29</f>
        <v>0</v>
      </c>
      <c r="E28" s="18">
        <f t="shared" ref="E28:F28" si="0">E29</f>
        <v>0</v>
      </c>
      <c r="F28" s="18">
        <f t="shared" si="0"/>
        <v>3</v>
      </c>
      <c r="G28" s="18"/>
    </row>
    <row r="29" spans="1:7" ht="51">
      <c r="A29" s="10" t="s">
        <v>193</v>
      </c>
      <c r="B29" s="11" t="s">
        <v>196</v>
      </c>
      <c r="C29" s="12" t="s">
        <v>195</v>
      </c>
      <c r="D29" s="13">
        <v>0</v>
      </c>
      <c r="E29" s="13">
        <v>0</v>
      </c>
      <c r="F29" s="13">
        <v>3</v>
      </c>
      <c r="G29" s="13"/>
    </row>
    <row r="30" spans="1:7" s="9" customFormat="1">
      <c r="A30" s="5" t="s">
        <v>48</v>
      </c>
      <c r="B30" s="11" t="s">
        <v>18</v>
      </c>
      <c r="C30" s="7" t="s">
        <v>49</v>
      </c>
      <c r="D30" s="8">
        <f>SUM(D31:D56)</f>
        <v>164081</v>
      </c>
      <c r="E30" s="8">
        <f>SUM(E31:E56)</f>
        <v>220778.5</v>
      </c>
      <c r="F30" s="8">
        <f>SUM(F31:F57)</f>
        <v>240754.99999999997</v>
      </c>
      <c r="G30" s="8">
        <f>F30/E30*100</f>
        <v>109.04820895150569</v>
      </c>
    </row>
    <row r="31" spans="1:7" ht="76.5">
      <c r="A31" s="10" t="s">
        <v>48</v>
      </c>
      <c r="B31" s="11" t="s">
        <v>50</v>
      </c>
      <c r="C31" s="12" t="s">
        <v>51</v>
      </c>
      <c r="D31" s="13">
        <v>143624</v>
      </c>
      <c r="E31" s="13">
        <v>200321.5</v>
      </c>
      <c r="F31" s="13">
        <v>223873.8</v>
      </c>
      <c r="G31" s="13">
        <f>F31/E31*100</f>
        <v>111.7572502202709</v>
      </c>
    </row>
    <row r="32" spans="1:7" ht="63.75">
      <c r="A32" s="10" t="s">
        <v>48</v>
      </c>
      <c r="B32" s="11" t="s">
        <v>52</v>
      </c>
      <c r="C32" s="12" t="s">
        <v>53</v>
      </c>
      <c r="D32" s="13">
        <v>0</v>
      </c>
      <c r="E32" s="13">
        <v>0</v>
      </c>
      <c r="F32" s="13">
        <v>109.8</v>
      </c>
      <c r="G32" s="13"/>
    </row>
    <row r="33" spans="1:7" ht="76.5">
      <c r="A33" s="10" t="s">
        <v>48</v>
      </c>
      <c r="B33" s="11" t="s">
        <v>54</v>
      </c>
      <c r="C33" s="12" t="s">
        <v>55</v>
      </c>
      <c r="D33" s="13">
        <v>0</v>
      </c>
      <c r="E33" s="13">
        <v>0</v>
      </c>
      <c r="F33" s="13">
        <v>46.5</v>
      </c>
      <c r="G33" s="13"/>
    </row>
    <row r="34" spans="1:7" ht="89.25">
      <c r="A34" s="10" t="s">
        <v>48</v>
      </c>
      <c r="B34" s="11" t="s">
        <v>56</v>
      </c>
      <c r="C34" s="12" t="s">
        <v>57</v>
      </c>
      <c r="D34" s="13">
        <v>0</v>
      </c>
      <c r="E34" s="13">
        <v>0</v>
      </c>
      <c r="F34" s="13">
        <v>57.3</v>
      </c>
      <c r="G34" s="13"/>
    </row>
    <row r="35" spans="1:7" ht="76.5">
      <c r="A35" s="10" t="s">
        <v>48</v>
      </c>
      <c r="B35" s="11" t="s">
        <v>58</v>
      </c>
      <c r="C35" s="12" t="s">
        <v>59</v>
      </c>
      <c r="D35" s="13">
        <v>0</v>
      </c>
      <c r="E35" s="13">
        <v>0</v>
      </c>
      <c r="F35" s="13">
        <v>3.8</v>
      </c>
      <c r="G35" s="13"/>
    </row>
    <row r="36" spans="1:7" ht="89.25">
      <c r="A36" s="10" t="s">
        <v>48</v>
      </c>
      <c r="B36" s="11" t="s">
        <v>60</v>
      </c>
      <c r="C36" s="12" t="s">
        <v>61</v>
      </c>
      <c r="D36" s="13">
        <v>0</v>
      </c>
      <c r="E36" s="13">
        <v>0</v>
      </c>
      <c r="F36" s="13">
        <v>3.1</v>
      </c>
      <c r="G36" s="13"/>
    </row>
    <row r="37" spans="1:7" ht="51">
      <c r="A37" s="10" t="s">
        <v>48</v>
      </c>
      <c r="B37" s="11" t="s">
        <v>62</v>
      </c>
      <c r="C37" s="12" t="s">
        <v>63</v>
      </c>
      <c r="D37" s="13">
        <v>0</v>
      </c>
      <c r="E37" s="13">
        <v>0</v>
      </c>
      <c r="F37" s="13">
        <v>597</v>
      </c>
      <c r="G37" s="13"/>
    </row>
    <row r="38" spans="1:7" ht="38.25">
      <c r="A38" s="10" t="s">
        <v>48</v>
      </c>
      <c r="B38" s="11" t="s">
        <v>64</v>
      </c>
      <c r="C38" s="12" t="s">
        <v>65</v>
      </c>
      <c r="D38" s="13">
        <v>0</v>
      </c>
      <c r="E38" s="13">
        <v>0</v>
      </c>
      <c r="F38" s="13">
        <v>9.8000000000000007</v>
      </c>
      <c r="G38" s="13"/>
    </row>
    <row r="39" spans="1:7" ht="51">
      <c r="A39" s="10" t="s">
        <v>48</v>
      </c>
      <c r="B39" s="11" t="s">
        <v>66</v>
      </c>
      <c r="C39" s="12" t="s">
        <v>67</v>
      </c>
      <c r="D39" s="13">
        <v>0</v>
      </c>
      <c r="E39" s="13">
        <v>0</v>
      </c>
      <c r="F39" s="13">
        <v>16.399999999999999</v>
      </c>
      <c r="G39" s="13"/>
    </row>
    <row r="40" spans="1:7" ht="76.5">
      <c r="A40" s="10" t="s">
        <v>48</v>
      </c>
      <c r="B40" s="11" t="s">
        <v>68</v>
      </c>
      <c r="C40" s="12" t="s">
        <v>69</v>
      </c>
      <c r="D40" s="13">
        <v>10480</v>
      </c>
      <c r="E40" s="13">
        <v>10480</v>
      </c>
      <c r="F40" s="13">
        <v>6496.1</v>
      </c>
      <c r="G40" s="13">
        <f>F40/E40*100</f>
        <v>61.98568702290077</v>
      </c>
    </row>
    <row r="41" spans="1:7" ht="38.25">
      <c r="A41" s="10" t="s">
        <v>48</v>
      </c>
      <c r="B41" s="11" t="s">
        <v>70</v>
      </c>
      <c r="C41" s="12" t="s">
        <v>71</v>
      </c>
      <c r="D41" s="13">
        <v>3540</v>
      </c>
      <c r="E41" s="13">
        <v>3540</v>
      </c>
      <c r="F41" s="13">
        <v>2889.1</v>
      </c>
      <c r="G41" s="13">
        <f>F41/E41*100</f>
        <v>81.612994350282491</v>
      </c>
    </row>
    <row r="42" spans="1:7" ht="25.5">
      <c r="A42" s="10" t="s">
        <v>48</v>
      </c>
      <c r="B42" s="11" t="s">
        <v>72</v>
      </c>
      <c r="C42" s="12" t="s">
        <v>73</v>
      </c>
      <c r="D42" s="13">
        <v>0</v>
      </c>
      <c r="E42" s="13">
        <v>0</v>
      </c>
      <c r="F42" s="13">
        <v>8.3000000000000007</v>
      </c>
      <c r="G42" s="13"/>
    </row>
    <row r="43" spans="1:7" ht="38.25">
      <c r="A43" s="10" t="s">
        <v>48</v>
      </c>
      <c r="B43" s="11" t="s">
        <v>74</v>
      </c>
      <c r="C43" s="12" t="s">
        <v>75</v>
      </c>
      <c r="D43" s="13">
        <v>0</v>
      </c>
      <c r="E43" s="13">
        <v>0</v>
      </c>
      <c r="F43" s="13">
        <v>9.5</v>
      </c>
      <c r="G43" s="13"/>
    </row>
    <row r="44" spans="1:7" ht="25.5">
      <c r="A44" s="10" t="s">
        <v>48</v>
      </c>
      <c r="B44" s="11" t="s">
        <v>76</v>
      </c>
      <c r="C44" s="12" t="s">
        <v>77</v>
      </c>
      <c r="D44" s="13">
        <v>40</v>
      </c>
      <c r="E44" s="13">
        <v>40</v>
      </c>
      <c r="F44" s="13">
        <v>29.7</v>
      </c>
      <c r="G44" s="13">
        <f>F44/E44*100</f>
        <v>74.25</v>
      </c>
    </row>
    <row r="45" spans="1:7" s="2" customFormat="1">
      <c r="A45" s="10" t="s">
        <v>48</v>
      </c>
      <c r="B45" s="11" t="s">
        <v>78</v>
      </c>
      <c r="C45" s="12" t="s">
        <v>79</v>
      </c>
      <c r="D45" s="13">
        <v>0</v>
      </c>
      <c r="E45" s="13">
        <v>0</v>
      </c>
      <c r="F45" s="13">
        <v>4.5999999999999996</v>
      </c>
      <c r="G45" s="13"/>
    </row>
    <row r="46" spans="1:7" s="2" customFormat="1" ht="25.5">
      <c r="A46" s="10" t="s">
        <v>48</v>
      </c>
      <c r="B46" s="11" t="s">
        <v>197</v>
      </c>
      <c r="C46" s="12" t="s">
        <v>198</v>
      </c>
      <c r="D46" s="13">
        <v>0</v>
      </c>
      <c r="E46" s="13">
        <v>0</v>
      </c>
      <c r="F46" s="13">
        <v>0.1</v>
      </c>
      <c r="G46" s="13"/>
    </row>
    <row r="47" spans="1:7" s="2" customFormat="1" ht="38.25">
      <c r="A47" s="10" t="s">
        <v>48</v>
      </c>
      <c r="B47" s="11" t="s">
        <v>199</v>
      </c>
      <c r="C47" s="12" t="s">
        <v>200</v>
      </c>
      <c r="D47" s="13">
        <v>0</v>
      </c>
      <c r="E47" s="13">
        <v>0</v>
      </c>
      <c r="F47" s="13">
        <v>0.2</v>
      </c>
      <c r="G47" s="13"/>
    </row>
    <row r="48" spans="1:7" ht="51">
      <c r="A48" s="10" t="s">
        <v>48</v>
      </c>
      <c r="B48" s="11" t="s">
        <v>120</v>
      </c>
      <c r="C48" s="20" t="s">
        <v>121</v>
      </c>
      <c r="D48" s="13">
        <v>163</v>
      </c>
      <c r="E48" s="13">
        <v>163</v>
      </c>
      <c r="F48" s="13">
        <v>175.2</v>
      </c>
      <c r="G48" s="13">
        <f>F48/E48*100</f>
        <v>107.48466257668711</v>
      </c>
    </row>
    <row r="49" spans="1:7" ht="38.25">
      <c r="A49" s="10" t="s">
        <v>48</v>
      </c>
      <c r="B49" s="11" t="s">
        <v>201</v>
      </c>
      <c r="C49" s="20" t="s">
        <v>202</v>
      </c>
      <c r="D49" s="13">
        <v>0</v>
      </c>
      <c r="E49" s="13">
        <v>0</v>
      </c>
      <c r="F49" s="13">
        <v>0.1</v>
      </c>
      <c r="G49" s="13"/>
    </row>
    <row r="50" spans="1:7" ht="25.5">
      <c r="A50" s="10" t="s">
        <v>48</v>
      </c>
      <c r="B50" s="11" t="s">
        <v>80</v>
      </c>
      <c r="C50" s="12" t="s">
        <v>81</v>
      </c>
      <c r="D50" s="13">
        <v>910</v>
      </c>
      <c r="E50" s="13">
        <v>910</v>
      </c>
      <c r="F50" s="13">
        <v>918.1</v>
      </c>
      <c r="G50" s="13">
        <f>F50/E50*100</f>
        <v>100.8901098901099</v>
      </c>
    </row>
    <row r="51" spans="1:7">
      <c r="A51" s="10" t="s">
        <v>48</v>
      </c>
      <c r="B51" s="11" t="s">
        <v>82</v>
      </c>
      <c r="C51" s="12" t="s">
        <v>83</v>
      </c>
      <c r="D51" s="13">
        <v>0</v>
      </c>
      <c r="E51" s="13">
        <v>0</v>
      </c>
      <c r="F51" s="13">
        <v>18.8</v>
      </c>
      <c r="G51" s="13"/>
    </row>
    <row r="52" spans="1:7" ht="25.5">
      <c r="A52" s="10" t="s">
        <v>48</v>
      </c>
      <c r="B52" s="11" t="s">
        <v>84</v>
      </c>
      <c r="C52" s="12" t="s">
        <v>85</v>
      </c>
      <c r="D52" s="13">
        <v>0</v>
      </c>
      <c r="E52" s="13">
        <v>0</v>
      </c>
      <c r="F52" s="13">
        <v>0.8</v>
      </c>
      <c r="G52" s="13"/>
    </row>
    <row r="53" spans="1:7" ht="25.5">
      <c r="A53" s="10" t="s">
        <v>48</v>
      </c>
      <c r="B53" s="11" t="s">
        <v>86</v>
      </c>
      <c r="C53" s="12" t="s">
        <v>87</v>
      </c>
      <c r="D53" s="13">
        <v>4120</v>
      </c>
      <c r="E53" s="13">
        <v>4120</v>
      </c>
      <c r="F53" s="13">
        <v>4625.6000000000004</v>
      </c>
      <c r="G53" s="13">
        <f>F53/E53*100</f>
        <v>112.27184466019418</v>
      </c>
    </row>
    <row r="54" spans="1:7">
      <c r="A54" s="10" t="s">
        <v>48</v>
      </c>
      <c r="B54" s="11" t="s">
        <v>88</v>
      </c>
      <c r="C54" s="12" t="s">
        <v>89</v>
      </c>
      <c r="D54" s="13">
        <v>0</v>
      </c>
      <c r="E54" s="13">
        <v>0</v>
      </c>
      <c r="F54" s="13">
        <v>46.8</v>
      </c>
      <c r="G54" s="13"/>
    </row>
    <row r="55" spans="1:7" ht="51">
      <c r="A55" s="10" t="s">
        <v>48</v>
      </c>
      <c r="B55" s="11" t="s">
        <v>90</v>
      </c>
      <c r="C55" s="12" t="s">
        <v>91</v>
      </c>
      <c r="D55" s="13">
        <v>1204</v>
      </c>
      <c r="E55" s="13">
        <v>1204</v>
      </c>
      <c r="F55" s="13">
        <v>812.5</v>
      </c>
      <c r="G55" s="13">
        <f>F55/E55*100</f>
        <v>67.483388704318941</v>
      </c>
    </row>
    <row r="56" spans="1:7" s="2" customFormat="1" ht="76.5">
      <c r="A56" s="10" t="s">
        <v>48</v>
      </c>
      <c r="B56" s="11" t="s">
        <v>92</v>
      </c>
      <c r="C56" s="12" t="s">
        <v>93</v>
      </c>
      <c r="D56" s="13">
        <v>0</v>
      </c>
      <c r="E56" s="13">
        <v>0</v>
      </c>
      <c r="F56" s="13">
        <v>1.5</v>
      </c>
      <c r="G56" s="13"/>
    </row>
    <row r="57" spans="1:7" s="2" customFormat="1" ht="63.75">
      <c r="A57" s="10" t="s">
        <v>48</v>
      </c>
      <c r="B57" s="11" t="s">
        <v>203</v>
      </c>
      <c r="C57" s="12" t="s">
        <v>204</v>
      </c>
      <c r="D57" s="13">
        <v>0</v>
      </c>
      <c r="E57" s="13">
        <v>0</v>
      </c>
      <c r="F57" s="13">
        <v>0.5</v>
      </c>
      <c r="G57" s="13"/>
    </row>
    <row r="58" spans="1:7" s="9" customFormat="1">
      <c r="A58" s="5" t="s">
        <v>94</v>
      </c>
      <c r="B58" s="11" t="s">
        <v>18</v>
      </c>
      <c r="C58" s="7" t="s">
        <v>95</v>
      </c>
      <c r="D58" s="8">
        <f>SUM(D59:D62)</f>
        <v>450</v>
      </c>
      <c r="E58" s="8">
        <f>SUM(E59:E62)</f>
        <v>450</v>
      </c>
      <c r="F58" s="8">
        <f>SUM(F59:F62)</f>
        <v>372.9</v>
      </c>
      <c r="G58" s="8">
        <f>F58/E58*100</f>
        <v>82.86666666666666</v>
      </c>
    </row>
    <row r="59" spans="1:7" s="19" customFormat="1" ht="63.75">
      <c r="A59" s="10" t="s">
        <v>94</v>
      </c>
      <c r="B59" s="16" t="s">
        <v>41</v>
      </c>
      <c r="C59" s="17" t="s">
        <v>42</v>
      </c>
      <c r="D59" s="13">
        <v>0</v>
      </c>
      <c r="E59" s="13">
        <v>0</v>
      </c>
      <c r="F59" s="15">
        <v>183</v>
      </c>
      <c r="G59" s="15"/>
    </row>
    <row r="60" spans="1:7" s="19" customFormat="1" ht="63.75">
      <c r="A60" s="10" t="s">
        <v>94</v>
      </c>
      <c r="B60" s="11" t="s">
        <v>43</v>
      </c>
      <c r="C60" s="12" t="s">
        <v>44</v>
      </c>
      <c r="D60" s="13">
        <v>0</v>
      </c>
      <c r="E60" s="13">
        <v>0</v>
      </c>
      <c r="F60" s="15">
        <v>0.5</v>
      </c>
      <c r="G60" s="15"/>
    </row>
    <row r="61" spans="1:7" ht="63.75">
      <c r="A61" s="10" t="s">
        <v>94</v>
      </c>
      <c r="B61" s="11" t="s">
        <v>45</v>
      </c>
      <c r="C61" s="12" t="s">
        <v>46</v>
      </c>
      <c r="D61" s="13">
        <v>0</v>
      </c>
      <c r="E61" s="13">
        <v>0</v>
      </c>
      <c r="F61" s="13">
        <v>3</v>
      </c>
      <c r="G61" s="13"/>
    </row>
    <row r="62" spans="1:7" ht="51">
      <c r="A62" s="10" t="s">
        <v>94</v>
      </c>
      <c r="B62" s="11" t="s">
        <v>118</v>
      </c>
      <c r="C62" s="12" t="s">
        <v>119</v>
      </c>
      <c r="D62" s="13">
        <v>450</v>
      </c>
      <c r="E62" s="13">
        <v>450</v>
      </c>
      <c r="F62" s="13">
        <v>186.4</v>
      </c>
      <c r="G62" s="13">
        <f>F62/E62*100</f>
        <v>41.422222222222224</v>
      </c>
    </row>
    <row r="63" spans="1:7">
      <c r="A63" s="21" t="s">
        <v>183</v>
      </c>
      <c r="B63" s="28"/>
      <c r="C63" s="29" t="s">
        <v>184</v>
      </c>
      <c r="D63" s="18">
        <f>SUM(D64:D65)</f>
        <v>3300</v>
      </c>
      <c r="E63" s="18">
        <f>SUM(E64:E65)</f>
        <v>0</v>
      </c>
      <c r="F63" s="18">
        <f>SUM(F64:F65)</f>
        <v>0</v>
      </c>
      <c r="G63" s="18">
        <f>SUM(G64:G65)</f>
        <v>0</v>
      </c>
    </row>
    <row r="64" spans="1:7" ht="51">
      <c r="A64" s="10" t="s">
        <v>183</v>
      </c>
      <c r="B64" s="11" t="s">
        <v>143</v>
      </c>
      <c r="C64" s="12" t="s">
        <v>144</v>
      </c>
      <c r="D64" s="13">
        <v>2200</v>
      </c>
      <c r="E64" s="13">
        <v>0</v>
      </c>
      <c r="F64" s="13">
        <v>0</v>
      </c>
      <c r="G64" s="13">
        <v>0</v>
      </c>
    </row>
    <row r="65" spans="1:7" ht="38.25">
      <c r="A65" s="10" t="s">
        <v>183</v>
      </c>
      <c r="B65" s="11" t="s">
        <v>156</v>
      </c>
      <c r="C65" s="12" t="s">
        <v>157</v>
      </c>
      <c r="D65" s="13">
        <v>1100</v>
      </c>
      <c r="E65" s="13">
        <v>0</v>
      </c>
      <c r="F65" s="13">
        <v>0</v>
      </c>
      <c r="G65" s="13">
        <v>0</v>
      </c>
    </row>
    <row r="66" spans="1:7">
      <c r="A66" s="21" t="s">
        <v>185</v>
      </c>
      <c r="B66" s="28"/>
      <c r="C66" s="29" t="s">
        <v>186</v>
      </c>
      <c r="D66" s="18">
        <f>SUM(D67:D69)</f>
        <v>48825.599999999999</v>
      </c>
      <c r="E66" s="18">
        <f>SUM(E67:E69)</f>
        <v>0</v>
      </c>
      <c r="F66" s="18">
        <f>SUM(F67:F69)</f>
        <v>0</v>
      </c>
      <c r="G66" s="18">
        <f>SUM(G67:G69)</f>
        <v>0</v>
      </c>
    </row>
    <row r="67" spans="1:7" ht="25.5">
      <c r="A67" s="10" t="s">
        <v>185</v>
      </c>
      <c r="B67" s="11" t="s">
        <v>140</v>
      </c>
      <c r="C67" s="12" t="s">
        <v>141</v>
      </c>
      <c r="D67" s="13">
        <v>37409.300000000003</v>
      </c>
      <c r="E67" s="13">
        <v>0</v>
      </c>
      <c r="F67" s="13">
        <v>0</v>
      </c>
      <c r="G67" s="13">
        <v>0</v>
      </c>
    </row>
    <row r="68" spans="1:7">
      <c r="A68" s="10" t="s">
        <v>185</v>
      </c>
      <c r="B68" s="11" t="s">
        <v>133</v>
      </c>
      <c r="C68" s="12" t="s">
        <v>134</v>
      </c>
      <c r="D68" s="13">
        <v>10047.6</v>
      </c>
      <c r="E68" s="13">
        <v>0</v>
      </c>
      <c r="F68" s="13">
        <v>0</v>
      </c>
      <c r="G68" s="13">
        <v>0</v>
      </c>
    </row>
    <row r="69" spans="1:7" ht="25.5">
      <c r="A69" s="10" t="s">
        <v>185</v>
      </c>
      <c r="B69" s="11" t="s">
        <v>127</v>
      </c>
      <c r="C69" s="12" t="s">
        <v>128</v>
      </c>
      <c r="D69" s="13">
        <v>1368.7</v>
      </c>
      <c r="E69" s="13">
        <v>0</v>
      </c>
      <c r="F69" s="13">
        <v>0</v>
      </c>
      <c r="G69" s="13">
        <v>0</v>
      </c>
    </row>
    <row r="70" spans="1:7">
      <c r="A70" s="21" t="s">
        <v>187</v>
      </c>
      <c r="B70" s="28"/>
      <c r="C70" s="29" t="s">
        <v>188</v>
      </c>
      <c r="D70" s="18">
        <f>SUM(D71:D78)</f>
        <v>44270.9</v>
      </c>
      <c r="E70" s="18">
        <f>SUM(E71:E78)</f>
        <v>0</v>
      </c>
      <c r="F70" s="18">
        <f>SUM(F71:F78)</f>
        <v>0</v>
      </c>
      <c r="G70" s="18">
        <f>SUM(G71:G78)</f>
        <v>0</v>
      </c>
    </row>
    <row r="71" spans="1:7" ht="63.75">
      <c r="A71" s="10" t="s">
        <v>187</v>
      </c>
      <c r="B71" s="11" t="s">
        <v>142</v>
      </c>
      <c r="C71" s="12" t="s">
        <v>145</v>
      </c>
      <c r="D71" s="13">
        <v>34107</v>
      </c>
      <c r="E71" s="13">
        <v>0</v>
      </c>
      <c r="F71" s="13">
        <v>0</v>
      </c>
      <c r="G71" s="13">
        <v>0</v>
      </c>
    </row>
    <row r="72" spans="1:7" ht="51">
      <c r="A72" s="10" t="s">
        <v>187</v>
      </c>
      <c r="B72" s="11" t="s">
        <v>146</v>
      </c>
      <c r="C72" s="12" t="s">
        <v>147</v>
      </c>
      <c r="D72" s="13">
        <v>2855</v>
      </c>
      <c r="E72" s="13">
        <v>0</v>
      </c>
      <c r="F72" s="13">
        <v>0</v>
      </c>
      <c r="G72" s="13">
        <v>0</v>
      </c>
    </row>
    <row r="73" spans="1:7" ht="38.25">
      <c r="A73" s="10" t="s">
        <v>187</v>
      </c>
      <c r="B73" s="11" t="s">
        <v>154</v>
      </c>
      <c r="C73" s="12" t="s">
        <v>155</v>
      </c>
      <c r="D73" s="13">
        <v>1350</v>
      </c>
      <c r="E73" s="13">
        <v>0</v>
      </c>
      <c r="F73" s="13">
        <v>0</v>
      </c>
      <c r="G73" s="13">
        <v>0</v>
      </c>
    </row>
    <row r="74" spans="1:7" ht="25.5">
      <c r="A74" s="10" t="s">
        <v>187</v>
      </c>
      <c r="B74" s="11" t="s">
        <v>168</v>
      </c>
      <c r="C74" s="12" t="s">
        <v>205</v>
      </c>
      <c r="D74" s="13">
        <v>50</v>
      </c>
      <c r="E74" s="13">
        <v>0</v>
      </c>
      <c r="F74" s="13">
        <v>0</v>
      </c>
      <c r="G74" s="13">
        <v>0</v>
      </c>
    </row>
    <row r="75" spans="1:7" ht="25.5">
      <c r="A75" s="10" t="s">
        <v>187</v>
      </c>
      <c r="B75" s="11" t="s">
        <v>135</v>
      </c>
      <c r="C75" s="12" t="s">
        <v>136</v>
      </c>
      <c r="D75" s="13">
        <v>4946.5</v>
      </c>
      <c r="E75" s="13">
        <v>0</v>
      </c>
      <c r="F75" s="13">
        <v>0</v>
      </c>
      <c r="G75" s="13">
        <v>0</v>
      </c>
    </row>
    <row r="76" spans="1:7" ht="38.25">
      <c r="A76" s="10" t="s">
        <v>187</v>
      </c>
      <c r="B76" s="11" t="s">
        <v>172</v>
      </c>
      <c r="C76" s="12" t="s">
        <v>173</v>
      </c>
      <c r="D76" s="13">
        <v>4.7</v>
      </c>
      <c r="E76" s="13">
        <v>0</v>
      </c>
      <c r="F76" s="13">
        <v>0</v>
      </c>
      <c r="G76" s="13">
        <v>0</v>
      </c>
    </row>
    <row r="77" spans="1:7" ht="25.5">
      <c r="A77" s="10" t="s">
        <v>187</v>
      </c>
      <c r="B77" s="11" t="s">
        <v>174</v>
      </c>
      <c r="C77" s="12" t="s">
        <v>175</v>
      </c>
      <c r="D77" s="13">
        <v>941.8</v>
      </c>
      <c r="E77" s="13">
        <v>0</v>
      </c>
      <c r="F77" s="13">
        <v>0</v>
      </c>
      <c r="G77" s="13">
        <v>0</v>
      </c>
    </row>
    <row r="78" spans="1:7">
      <c r="A78" s="10" t="s">
        <v>187</v>
      </c>
      <c r="B78" s="11" t="s">
        <v>163</v>
      </c>
      <c r="C78" s="12" t="s">
        <v>164</v>
      </c>
      <c r="D78" s="13">
        <v>15.9</v>
      </c>
      <c r="E78" s="13">
        <v>0</v>
      </c>
      <c r="F78" s="13">
        <v>0</v>
      </c>
      <c r="G78" s="13">
        <v>0</v>
      </c>
    </row>
    <row r="79" spans="1:7">
      <c r="A79" s="21" t="s">
        <v>189</v>
      </c>
      <c r="B79" s="28"/>
      <c r="C79" s="29" t="s">
        <v>190</v>
      </c>
      <c r="D79" s="18">
        <f>SUM(D80:D82)</f>
        <v>113533</v>
      </c>
      <c r="E79" s="18">
        <f>SUM(E80:E82)</f>
        <v>0</v>
      </c>
      <c r="F79" s="18">
        <f>SUM(F80:F82)</f>
        <v>0</v>
      </c>
      <c r="G79" s="18">
        <f>SUM(G80:G82)</f>
        <v>0</v>
      </c>
    </row>
    <row r="80" spans="1:7" ht="25.5">
      <c r="A80" s="10" t="s">
        <v>189</v>
      </c>
      <c r="B80" s="11" t="s">
        <v>125</v>
      </c>
      <c r="C80" s="17" t="s">
        <v>126</v>
      </c>
      <c r="D80" s="13">
        <v>1470</v>
      </c>
      <c r="E80" s="13">
        <v>0</v>
      </c>
      <c r="F80" s="13">
        <v>0</v>
      </c>
      <c r="G80" s="13">
        <v>0</v>
      </c>
    </row>
    <row r="81" spans="1:7">
      <c r="A81" s="10" t="s">
        <v>189</v>
      </c>
      <c r="B81" s="11" t="s">
        <v>133</v>
      </c>
      <c r="C81" s="12" t="s">
        <v>134</v>
      </c>
      <c r="D81" s="13">
        <v>1834.3</v>
      </c>
      <c r="E81" s="13">
        <v>0</v>
      </c>
      <c r="F81" s="13">
        <v>0</v>
      </c>
      <c r="G81" s="13">
        <v>0</v>
      </c>
    </row>
    <row r="82" spans="1:7" ht="25.5">
      <c r="A82" s="10" t="s">
        <v>189</v>
      </c>
      <c r="B82" s="11" t="s">
        <v>135</v>
      </c>
      <c r="C82" s="12" t="s">
        <v>136</v>
      </c>
      <c r="D82" s="13">
        <v>110228.7</v>
      </c>
      <c r="E82" s="13">
        <v>0</v>
      </c>
      <c r="F82" s="13">
        <v>0</v>
      </c>
      <c r="G82" s="13">
        <v>0</v>
      </c>
    </row>
    <row r="83" spans="1:7" ht="25.5">
      <c r="A83" s="5" t="s">
        <v>96</v>
      </c>
      <c r="B83" s="11"/>
      <c r="C83" s="7" t="s">
        <v>97</v>
      </c>
      <c r="D83" s="8">
        <f>D85</f>
        <v>0</v>
      </c>
      <c r="E83" s="8">
        <f>E85</f>
        <v>4500</v>
      </c>
      <c r="F83" s="8">
        <f>F85+F86+F84</f>
        <v>5124.1000000000004</v>
      </c>
      <c r="G83" s="18">
        <f>F83/E83*100</f>
        <v>113.86888888888889</v>
      </c>
    </row>
    <row r="84" spans="1:7" ht="38.25">
      <c r="A84" s="27" t="s">
        <v>96</v>
      </c>
      <c r="B84" s="11" t="s">
        <v>98</v>
      </c>
      <c r="C84" s="17" t="s">
        <v>124</v>
      </c>
      <c r="D84" s="15">
        <v>0</v>
      </c>
      <c r="E84" s="15">
        <v>0</v>
      </c>
      <c r="F84" s="15">
        <v>1.8</v>
      </c>
      <c r="G84" s="13"/>
    </row>
    <row r="85" spans="1:7" ht="38.25">
      <c r="A85" s="10" t="s">
        <v>96</v>
      </c>
      <c r="B85" s="11" t="s">
        <v>122</v>
      </c>
      <c r="C85" s="12" t="s">
        <v>123</v>
      </c>
      <c r="D85" s="13">
        <v>0</v>
      </c>
      <c r="E85" s="13">
        <v>4500</v>
      </c>
      <c r="F85" s="13">
        <v>5054.2</v>
      </c>
      <c r="G85" s="13">
        <f>F85/E85*100</f>
        <v>112.31555555555555</v>
      </c>
    </row>
    <row r="86" spans="1:7" ht="38.25">
      <c r="A86" s="10" t="s">
        <v>96</v>
      </c>
      <c r="B86" s="11" t="s">
        <v>111</v>
      </c>
      <c r="C86" s="12" t="s">
        <v>47</v>
      </c>
      <c r="D86" s="13">
        <v>0</v>
      </c>
      <c r="E86" s="13">
        <v>0</v>
      </c>
      <c r="F86" s="13">
        <v>68.099999999999994</v>
      </c>
      <c r="G86" s="13"/>
    </row>
    <row r="87" spans="1:7" s="9" customFormat="1">
      <c r="A87" s="5" t="s">
        <v>99</v>
      </c>
      <c r="B87" s="11" t="s">
        <v>18</v>
      </c>
      <c r="C87" s="7" t="s">
        <v>100</v>
      </c>
      <c r="D87" s="8">
        <f>SUM(D89:D90)</f>
        <v>0</v>
      </c>
      <c r="E87" s="8">
        <f>SUM(E88:E90)</f>
        <v>2910.4</v>
      </c>
      <c r="F87" s="8">
        <f>SUM(F88:F90)</f>
        <v>2917.4</v>
      </c>
      <c r="G87" s="8">
        <f>F87/E87*100</f>
        <v>100.24051676745465</v>
      </c>
    </row>
    <row r="88" spans="1:7" s="9" customFormat="1" ht="25.5">
      <c r="A88" s="27" t="s">
        <v>99</v>
      </c>
      <c r="B88" s="11" t="s">
        <v>125</v>
      </c>
      <c r="C88" s="17" t="s">
        <v>126</v>
      </c>
      <c r="D88" s="15">
        <v>0</v>
      </c>
      <c r="E88" s="15">
        <v>34</v>
      </c>
      <c r="F88" s="15">
        <v>40.700000000000003</v>
      </c>
      <c r="G88" s="15">
        <f>F88/E88*100</f>
        <v>119.70588235294119</v>
      </c>
    </row>
    <row r="89" spans="1:7" ht="25.5">
      <c r="A89" s="10" t="s">
        <v>99</v>
      </c>
      <c r="B89" s="11" t="s">
        <v>127</v>
      </c>
      <c r="C89" s="12" t="s">
        <v>128</v>
      </c>
      <c r="D89" s="13">
        <v>0</v>
      </c>
      <c r="E89" s="13">
        <v>2876.4</v>
      </c>
      <c r="F89" s="13">
        <v>2876.4</v>
      </c>
      <c r="G89" s="13">
        <f>F89/E89*100</f>
        <v>100</v>
      </c>
    </row>
    <row r="90" spans="1:7" ht="25.5">
      <c r="A90" s="10" t="s">
        <v>99</v>
      </c>
      <c r="B90" s="11" t="s">
        <v>129</v>
      </c>
      <c r="C90" s="12" t="s">
        <v>130</v>
      </c>
      <c r="D90" s="13">
        <v>0</v>
      </c>
      <c r="E90" s="13">
        <v>0</v>
      </c>
      <c r="F90" s="13">
        <v>0.3</v>
      </c>
      <c r="G90" s="13"/>
    </row>
    <row r="91" spans="1:7" s="9" customFormat="1">
      <c r="A91" s="5" t="s">
        <v>101</v>
      </c>
      <c r="B91" s="11" t="s">
        <v>18</v>
      </c>
      <c r="C91" s="7" t="s">
        <v>102</v>
      </c>
      <c r="D91" s="8">
        <f>SUM(D93:D99)</f>
        <v>0</v>
      </c>
      <c r="E91" s="8">
        <f>SUM(E92:E99)</f>
        <v>128437.7</v>
      </c>
      <c r="F91" s="8">
        <f>SUM(F92:F99)</f>
        <v>127265.49999999999</v>
      </c>
      <c r="G91" s="8">
        <f>F91/E91*100</f>
        <v>99.087339620687686</v>
      </c>
    </row>
    <row r="92" spans="1:7" s="9" customFormat="1" ht="25.5">
      <c r="A92" s="27" t="s">
        <v>101</v>
      </c>
      <c r="B92" s="11" t="s">
        <v>125</v>
      </c>
      <c r="C92" s="17" t="s">
        <v>126</v>
      </c>
      <c r="D92" s="13">
        <v>0</v>
      </c>
      <c r="E92" s="15">
        <v>1470</v>
      </c>
      <c r="F92" s="15">
        <v>1322.5</v>
      </c>
      <c r="G92" s="15">
        <f>F92/E92*100</f>
        <v>89.965986394557831</v>
      </c>
    </row>
    <row r="93" spans="1:7" ht="25.5">
      <c r="A93" s="10" t="s">
        <v>101</v>
      </c>
      <c r="B93" s="11" t="s">
        <v>131</v>
      </c>
      <c r="C93" s="12" t="s">
        <v>132</v>
      </c>
      <c r="D93" s="13">
        <v>0</v>
      </c>
      <c r="E93" s="13">
        <v>0</v>
      </c>
      <c r="F93" s="13">
        <v>154.69999999999999</v>
      </c>
      <c r="G93" s="13"/>
    </row>
    <row r="94" spans="1:7" ht="63.75">
      <c r="A94" s="10" t="s">
        <v>101</v>
      </c>
      <c r="B94" s="11" t="s">
        <v>206</v>
      </c>
      <c r="C94" s="12" t="s">
        <v>207</v>
      </c>
      <c r="D94" s="13">
        <v>0</v>
      </c>
      <c r="E94" s="13">
        <v>0</v>
      </c>
      <c r="F94" s="13">
        <v>15.5</v>
      </c>
      <c r="G94" s="13"/>
    </row>
    <row r="95" spans="1:7">
      <c r="A95" s="10" t="s">
        <v>101</v>
      </c>
      <c r="B95" s="11" t="s">
        <v>133</v>
      </c>
      <c r="C95" s="12" t="s">
        <v>134</v>
      </c>
      <c r="D95" s="13">
        <v>0</v>
      </c>
      <c r="E95" s="13">
        <v>4800.2</v>
      </c>
      <c r="F95" s="13">
        <v>4710.2</v>
      </c>
      <c r="G95" s="13">
        <f>F95/E95*100</f>
        <v>98.12507812174492</v>
      </c>
    </row>
    <row r="96" spans="1:7" ht="25.5">
      <c r="A96" s="10" t="s">
        <v>101</v>
      </c>
      <c r="B96" s="11" t="s">
        <v>135</v>
      </c>
      <c r="C96" s="12" t="s">
        <v>136</v>
      </c>
      <c r="D96" s="13">
        <v>0</v>
      </c>
      <c r="E96" s="13">
        <v>122167.5</v>
      </c>
      <c r="F96" s="13">
        <v>121967.9</v>
      </c>
      <c r="G96" s="13">
        <f>F96/E96*100</f>
        <v>99.836617758405467</v>
      </c>
    </row>
    <row r="97" spans="1:7" ht="25.5">
      <c r="A97" s="10" t="s">
        <v>101</v>
      </c>
      <c r="B97" s="11" t="s">
        <v>127</v>
      </c>
      <c r="C97" s="12" t="s">
        <v>128</v>
      </c>
      <c r="D97" s="13">
        <v>0</v>
      </c>
      <c r="E97" s="13">
        <v>0</v>
      </c>
      <c r="F97" s="13">
        <v>174.4</v>
      </c>
      <c r="G97" s="13"/>
    </row>
    <row r="98" spans="1:7" ht="25.5">
      <c r="A98" s="10" t="s">
        <v>101</v>
      </c>
      <c r="B98" s="11" t="s">
        <v>129</v>
      </c>
      <c r="C98" s="12" t="s">
        <v>130</v>
      </c>
      <c r="D98" s="13">
        <v>0</v>
      </c>
      <c r="E98" s="13">
        <v>0</v>
      </c>
      <c r="F98" s="13">
        <v>762.7</v>
      </c>
      <c r="G98" s="13"/>
    </row>
    <row r="99" spans="1:7" ht="38.25">
      <c r="A99" s="10" t="s">
        <v>101</v>
      </c>
      <c r="B99" s="11" t="s">
        <v>137</v>
      </c>
      <c r="C99" s="12" t="s">
        <v>138</v>
      </c>
      <c r="D99" s="13">
        <v>0</v>
      </c>
      <c r="E99" s="13">
        <v>0</v>
      </c>
      <c r="F99" s="13">
        <v>-1842.4</v>
      </c>
      <c r="G99" s="13"/>
    </row>
    <row r="100" spans="1:7" s="9" customFormat="1">
      <c r="A100" s="5" t="s">
        <v>103</v>
      </c>
      <c r="B100" s="11" t="s">
        <v>18</v>
      </c>
      <c r="C100" s="7" t="s">
        <v>104</v>
      </c>
      <c r="D100" s="8">
        <f>SUM(D101:D105)</f>
        <v>0</v>
      </c>
      <c r="E100" s="8">
        <f>SUM(E101:E105)</f>
        <v>40027.700000000004</v>
      </c>
      <c r="F100" s="8">
        <f>SUM(F101:F105)</f>
        <v>39353.500000000007</v>
      </c>
      <c r="G100" s="8">
        <f t="shared" ref="G100:G131" si="1">F100/E100*100</f>
        <v>98.315666401017296</v>
      </c>
    </row>
    <row r="101" spans="1:7">
      <c r="A101" s="10" t="s">
        <v>103</v>
      </c>
      <c r="B101" s="11" t="s">
        <v>131</v>
      </c>
      <c r="C101" s="12" t="s">
        <v>139</v>
      </c>
      <c r="D101" s="13">
        <v>0</v>
      </c>
      <c r="E101" s="13">
        <v>0</v>
      </c>
      <c r="F101" s="13">
        <v>0.9</v>
      </c>
      <c r="G101" s="13"/>
    </row>
    <row r="102" spans="1:7" ht="25.5">
      <c r="A102" s="10" t="s">
        <v>103</v>
      </c>
      <c r="B102" s="11" t="s">
        <v>140</v>
      </c>
      <c r="C102" s="12" t="s">
        <v>141</v>
      </c>
      <c r="D102" s="13">
        <v>0</v>
      </c>
      <c r="E102" s="13">
        <v>37409.300000000003</v>
      </c>
      <c r="F102" s="13">
        <v>37409.300000000003</v>
      </c>
      <c r="G102" s="13">
        <f t="shared" si="1"/>
        <v>100</v>
      </c>
    </row>
    <row r="103" spans="1:7" ht="25.5">
      <c r="A103" s="10" t="s">
        <v>103</v>
      </c>
      <c r="B103" s="11" t="s">
        <v>208</v>
      </c>
      <c r="C103" s="12" t="s">
        <v>209</v>
      </c>
      <c r="D103" s="13">
        <v>0</v>
      </c>
      <c r="E103" s="13">
        <v>1883</v>
      </c>
      <c r="F103" s="13">
        <v>1883</v>
      </c>
      <c r="G103" s="13">
        <f t="shared" si="1"/>
        <v>100</v>
      </c>
    </row>
    <row r="104" spans="1:7">
      <c r="A104" s="10" t="s">
        <v>103</v>
      </c>
      <c r="B104" s="11" t="s">
        <v>133</v>
      </c>
      <c r="C104" s="12" t="s">
        <v>134</v>
      </c>
      <c r="D104" s="13">
        <v>0</v>
      </c>
      <c r="E104" s="13">
        <v>675.1</v>
      </c>
      <c r="F104" s="13">
        <v>0</v>
      </c>
      <c r="G104" s="13">
        <f t="shared" si="1"/>
        <v>0</v>
      </c>
    </row>
    <row r="105" spans="1:7" ht="25.5">
      <c r="A105" s="10" t="s">
        <v>103</v>
      </c>
      <c r="B105" s="11" t="s">
        <v>127</v>
      </c>
      <c r="C105" s="12" t="s">
        <v>128</v>
      </c>
      <c r="D105" s="13">
        <v>0</v>
      </c>
      <c r="E105" s="13">
        <v>60.3</v>
      </c>
      <c r="F105" s="13">
        <v>60.3</v>
      </c>
      <c r="G105" s="13">
        <f t="shared" si="1"/>
        <v>100</v>
      </c>
    </row>
    <row r="106" spans="1:7" s="9" customFormat="1" ht="25.5">
      <c r="A106" s="5" t="s">
        <v>105</v>
      </c>
      <c r="B106" s="11" t="s">
        <v>18</v>
      </c>
      <c r="C106" s="7" t="s">
        <v>106</v>
      </c>
      <c r="D106" s="8">
        <f>SUM(D107:D126)</f>
        <v>0</v>
      </c>
      <c r="E106" s="8">
        <f>SUM(E107:E126)</f>
        <v>56143.600000000006</v>
      </c>
      <c r="F106" s="8">
        <f>SUM(F107:F126)</f>
        <v>54764.60000000002</v>
      </c>
      <c r="G106" s="8">
        <f t="shared" si="1"/>
        <v>97.543798402667477</v>
      </c>
    </row>
    <row r="107" spans="1:7" ht="63.75">
      <c r="A107" s="10" t="s">
        <v>105</v>
      </c>
      <c r="B107" s="11" t="s">
        <v>142</v>
      </c>
      <c r="C107" s="12" t="s">
        <v>145</v>
      </c>
      <c r="D107" s="13">
        <v>0</v>
      </c>
      <c r="E107" s="13">
        <v>34107</v>
      </c>
      <c r="F107" s="13">
        <v>31842.400000000001</v>
      </c>
      <c r="G107" s="13">
        <f t="shared" si="1"/>
        <v>93.360307268302705</v>
      </c>
    </row>
    <row r="108" spans="1:7" ht="51">
      <c r="A108" s="10" t="s">
        <v>105</v>
      </c>
      <c r="B108" s="11" t="s">
        <v>143</v>
      </c>
      <c r="C108" s="12" t="s">
        <v>144</v>
      </c>
      <c r="D108" s="13">
        <v>0</v>
      </c>
      <c r="E108" s="13">
        <v>2200</v>
      </c>
      <c r="F108" s="13">
        <v>1842.4</v>
      </c>
      <c r="G108" s="13">
        <f t="shared" si="1"/>
        <v>83.74545454545455</v>
      </c>
    </row>
    <row r="109" spans="1:7" ht="51">
      <c r="A109" s="10" t="s">
        <v>105</v>
      </c>
      <c r="B109" s="11" t="s">
        <v>146</v>
      </c>
      <c r="C109" s="12" t="s">
        <v>147</v>
      </c>
      <c r="D109" s="13">
        <v>0</v>
      </c>
      <c r="E109" s="13">
        <v>2855</v>
      </c>
      <c r="F109" s="13">
        <v>2787.8</v>
      </c>
      <c r="G109" s="13">
        <f t="shared" si="1"/>
        <v>97.646234676007012</v>
      </c>
    </row>
    <row r="110" spans="1:7" ht="76.5">
      <c r="A110" s="10" t="s">
        <v>105</v>
      </c>
      <c r="B110" s="22" t="s">
        <v>148</v>
      </c>
      <c r="C110" s="20" t="s">
        <v>149</v>
      </c>
      <c r="D110" s="13">
        <v>0</v>
      </c>
      <c r="E110" s="13">
        <v>0</v>
      </c>
      <c r="F110" s="13">
        <v>2313.1999999999998</v>
      </c>
      <c r="G110" s="13"/>
    </row>
    <row r="111" spans="1:7" ht="51">
      <c r="A111" s="10" t="s">
        <v>105</v>
      </c>
      <c r="B111" s="11" t="s">
        <v>150</v>
      </c>
      <c r="C111" s="12" t="s">
        <v>151</v>
      </c>
      <c r="D111" s="13">
        <v>0</v>
      </c>
      <c r="E111" s="13">
        <v>0</v>
      </c>
      <c r="F111" s="13">
        <v>50</v>
      </c>
      <c r="G111" s="13"/>
    </row>
    <row r="112" spans="1:7">
      <c r="A112" s="10" t="s">
        <v>105</v>
      </c>
      <c r="B112" s="11" t="s">
        <v>131</v>
      </c>
      <c r="C112" s="12" t="s">
        <v>139</v>
      </c>
      <c r="D112" s="13">
        <v>0</v>
      </c>
      <c r="E112" s="13">
        <v>0</v>
      </c>
      <c r="F112" s="13">
        <v>3.3</v>
      </c>
      <c r="G112" s="13"/>
    </row>
    <row r="113" spans="1:7" ht="63.75">
      <c r="A113" s="10" t="s">
        <v>105</v>
      </c>
      <c r="B113" s="23" t="s">
        <v>152</v>
      </c>
      <c r="C113" s="12" t="s">
        <v>153</v>
      </c>
      <c r="D113" s="13">
        <v>0</v>
      </c>
      <c r="E113" s="13">
        <v>0</v>
      </c>
      <c r="F113" s="13">
        <v>340.5</v>
      </c>
      <c r="G113" s="13"/>
    </row>
    <row r="114" spans="1:7" ht="38.25">
      <c r="A114" s="10" t="s">
        <v>105</v>
      </c>
      <c r="B114" s="11" t="s">
        <v>154</v>
      </c>
      <c r="C114" s="12" t="s">
        <v>155</v>
      </c>
      <c r="D114" s="13">
        <v>0</v>
      </c>
      <c r="E114" s="13">
        <v>1350</v>
      </c>
      <c r="F114" s="13">
        <v>182.4</v>
      </c>
      <c r="G114" s="13">
        <f t="shared" si="1"/>
        <v>13.511111111111113</v>
      </c>
    </row>
    <row r="115" spans="1:7" ht="38.25">
      <c r="A115" s="10" t="s">
        <v>105</v>
      </c>
      <c r="B115" s="11" t="s">
        <v>156</v>
      </c>
      <c r="C115" s="12" t="s">
        <v>157</v>
      </c>
      <c r="D115" s="13">
        <v>0</v>
      </c>
      <c r="E115" s="13">
        <v>1100</v>
      </c>
      <c r="F115" s="13">
        <v>799.3</v>
      </c>
      <c r="G115" s="13">
        <f t="shared" si="1"/>
        <v>72.663636363636357</v>
      </c>
    </row>
    <row r="116" spans="1:7" ht="38.25">
      <c r="A116" s="10" t="s">
        <v>105</v>
      </c>
      <c r="B116" s="11" t="s">
        <v>210</v>
      </c>
      <c r="C116" s="12" t="s">
        <v>211</v>
      </c>
      <c r="D116" s="13">
        <v>0</v>
      </c>
      <c r="E116" s="13">
        <v>0</v>
      </c>
      <c r="F116" s="13">
        <v>536.20000000000005</v>
      </c>
      <c r="G116" s="13"/>
    </row>
    <row r="117" spans="1:7" ht="51">
      <c r="A117" s="10" t="s">
        <v>105</v>
      </c>
      <c r="B117" s="11" t="s">
        <v>158</v>
      </c>
      <c r="C117" s="12" t="s">
        <v>159</v>
      </c>
      <c r="D117" s="13">
        <v>0</v>
      </c>
      <c r="E117" s="13">
        <v>0</v>
      </c>
      <c r="F117" s="13">
        <v>54.3</v>
      </c>
      <c r="G117" s="13"/>
    </row>
    <row r="118" spans="1:7" ht="51">
      <c r="A118" s="10" t="s">
        <v>105</v>
      </c>
      <c r="B118" s="11" t="s">
        <v>160</v>
      </c>
      <c r="C118" s="12" t="s">
        <v>161</v>
      </c>
      <c r="D118" s="13">
        <v>0</v>
      </c>
      <c r="E118" s="13">
        <v>0</v>
      </c>
      <c r="F118" s="13">
        <v>92.4</v>
      </c>
      <c r="G118" s="13"/>
    </row>
    <row r="119" spans="1:7" ht="25.5">
      <c r="A119" s="10" t="s">
        <v>105</v>
      </c>
      <c r="B119" s="11" t="s">
        <v>168</v>
      </c>
      <c r="C119" s="12" t="s">
        <v>169</v>
      </c>
      <c r="D119" s="13">
        <v>0</v>
      </c>
      <c r="E119" s="13">
        <v>0</v>
      </c>
      <c r="F119" s="13">
        <v>0.6</v>
      </c>
      <c r="G119" s="13"/>
    </row>
    <row r="120" spans="1:7" ht="38.25">
      <c r="A120" s="10" t="s">
        <v>105</v>
      </c>
      <c r="B120" s="11" t="s">
        <v>178</v>
      </c>
      <c r="C120" s="17" t="s">
        <v>179</v>
      </c>
      <c r="D120" s="13">
        <v>0</v>
      </c>
      <c r="E120" s="13">
        <v>9372.5</v>
      </c>
      <c r="F120" s="13">
        <v>9372.5</v>
      </c>
      <c r="G120" s="13"/>
    </row>
    <row r="121" spans="1:7" ht="25.5">
      <c r="A121" s="10" t="s">
        <v>105</v>
      </c>
      <c r="B121" s="11" t="s">
        <v>180</v>
      </c>
      <c r="C121" s="17" t="s">
        <v>181</v>
      </c>
      <c r="D121" s="13">
        <v>0</v>
      </c>
      <c r="E121" s="13">
        <v>593.9</v>
      </c>
      <c r="F121" s="13">
        <v>302.89999999999998</v>
      </c>
      <c r="G121" s="13"/>
    </row>
    <row r="122" spans="1:7" ht="25.5">
      <c r="A122" s="10" t="s">
        <v>105</v>
      </c>
      <c r="B122" s="11" t="s">
        <v>135</v>
      </c>
      <c r="C122" s="12" t="s">
        <v>136</v>
      </c>
      <c r="D122" s="13">
        <v>0</v>
      </c>
      <c r="E122" s="13">
        <v>54.8</v>
      </c>
      <c r="F122" s="13">
        <v>54.8</v>
      </c>
      <c r="G122" s="13">
        <f t="shared" si="1"/>
        <v>100</v>
      </c>
    </row>
    <row r="123" spans="1:7" s="2" customFormat="1" ht="38.25">
      <c r="A123" s="10" t="s">
        <v>105</v>
      </c>
      <c r="B123" s="11" t="s">
        <v>162</v>
      </c>
      <c r="C123" s="12" t="s">
        <v>182</v>
      </c>
      <c r="D123" s="13">
        <v>0</v>
      </c>
      <c r="E123" s="13">
        <v>3743.9</v>
      </c>
      <c r="F123" s="13">
        <v>3743.9</v>
      </c>
      <c r="G123" s="13">
        <f t="shared" si="1"/>
        <v>100</v>
      </c>
    </row>
    <row r="124" spans="1:7">
      <c r="A124" s="10" t="s">
        <v>105</v>
      </c>
      <c r="B124" s="11" t="s">
        <v>163</v>
      </c>
      <c r="C124" s="12" t="s">
        <v>164</v>
      </c>
      <c r="D124" s="13">
        <v>0</v>
      </c>
      <c r="E124" s="13">
        <v>15.9</v>
      </c>
      <c r="F124" s="13">
        <v>15.9</v>
      </c>
      <c r="G124" s="13">
        <f t="shared" si="1"/>
        <v>100</v>
      </c>
    </row>
    <row r="125" spans="1:7" ht="25.5">
      <c r="A125" s="10" t="s">
        <v>105</v>
      </c>
      <c r="B125" s="11" t="s">
        <v>127</v>
      </c>
      <c r="C125" s="12" t="s">
        <v>128</v>
      </c>
      <c r="D125" s="13">
        <v>0</v>
      </c>
      <c r="E125" s="13">
        <v>750.6</v>
      </c>
      <c r="F125" s="13">
        <v>459</v>
      </c>
      <c r="G125" s="13">
        <f t="shared" si="1"/>
        <v>61.151079136690647</v>
      </c>
    </row>
    <row r="126" spans="1:7" ht="38.25">
      <c r="A126" s="10" t="s">
        <v>105</v>
      </c>
      <c r="B126" s="11" t="s">
        <v>137</v>
      </c>
      <c r="C126" s="12" t="s">
        <v>165</v>
      </c>
      <c r="D126" s="13">
        <v>0</v>
      </c>
      <c r="E126" s="13">
        <v>0</v>
      </c>
      <c r="F126" s="13">
        <v>-29.2</v>
      </c>
      <c r="G126" s="13"/>
    </row>
    <row r="127" spans="1:7" s="9" customFormat="1">
      <c r="A127" s="5" t="s">
        <v>107</v>
      </c>
      <c r="B127" s="11" t="s">
        <v>18</v>
      </c>
      <c r="C127" s="7" t="s">
        <v>108</v>
      </c>
      <c r="D127" s="8">
        <f>SUM(D128:D130)</f>
        <v>0</v>
      </c>
      <c r="E127" s="8">
        <f>SUM(E128:E130)</f>
        <v>1362.3</v>
      </c>
      <c r="F127" s="8">
        <f>SUM(F128:F130)</f>
        <v>1187.9000000000001</v>
      </c>
      <c r="G127" s="8">
        <f t="shared" si="1"/>
        <v>87.19812082507525</v>
      </c>
    </row>
    <row r="128" spans="1:7">
      <c r="A128" s="10" t="s">
        <v>107</v>
      </c>
      <c r="B128" s="11" t="s">
        <v>133</v>
      </c>
      <c r="C128" s="12" t="s">
        <v>134</v>
      </c>
      <c r="D128" s="13">
        <v>0</v>
      </c>
      <c r="E128" s="13">
        <v>887.9</v>
      </c>
      <c r="F128" s="13">
        <v>887.9</v>
      </c>
      <c r="G128" s="13">
        <f t="shared" si="1"/>
        <v>100</v>
      </c>
    </row>
    <row r="129" spans="1:11" ht="25.5">
      <c r="A129" s="10" t="s">
        <v>107</v>
      </c>
      <c r="B129" s="11" t="s">
        <v>127</v>
      </c>
      <c r="C129" s="12" t="s">
        <v>128</v>
      </c>
      <c r="D129" s="13">
        <v>0</v>
      </c>
      <c r="E129" s="13">
        <v>174.4</v>
      </c>
      <c r="F129" s="13">
        <v>0</v>
      </c>
      <c r="G129" s="13">
        <f t="shared" si="1"/>
        <v>0</v>
      </c>
    </row>
    <row r="130" spans="1:11">
      <c r="A130" s="10" t="s">
        <v>107</v>
      </c>
      <c r="B130" s="11" t="s">
        <v>166</v>
      </c>
      <c r="C130" s="12" t="s">
        <v>167</v>
      </c>
      <c r="D130" s="13">
        <v>0</v>
      </c>
      <c r="E130" s="13">
        <v>300</v>
      </c>
      <c r="F130" s="13">
        <v>300</v>
      </c>
      <c r="G130" s="13">
        <f t="shared" si="1"/>
        <v>100</v>
      </c>
    </row>
    <row r="131" spans="1:11" s="9" customFormat="1">
      <c r="A131" s="5" t="s">
        <v>109</v>
      </c>
      <c r="B131" s="11" t="s">
        <v>18</v>
      </c>
      <c r="C131" s="7" t="s">
        <v>110</v>
      </c>
      <c r="D131" s="8">
        <f>SUM(D132:D138)</f>
        <v>0</v>
      </c>
      <c r="E131" s="8">
        <f>SUM(E132:E138)</f>
        <v>2141.5</v>
      </c>
      <c r="F131" s="8">
        <f>SUM(F132:F138)</f>
        <v>2183.8000000000002</v>
      </c>
      <c r="G131" s="8">
        <f t="shared" si="1"/>
        <v>101.97525099229512</v>
      </c>
    </row>
    <row r="132" spans="1:11">
      <c r="A132" s="10" t="s">
        <v>109</v>
      </c>
      <c r="B132" s="11" t="s">
        <v>131</v>
      </c>
      <c r="C132" s="12" t="s">
        <v>139</v>
      </c>
      <c r="D132" s="13">
        <v>0</v>
      </c>
      <c r="E132" s="13">
        <v>0</v>
      </c>
      <c r="F132" s="13">
        <v>86.8</v>
      </c>
      <c r="G132" s="13"/>
    </row>
    <row r="133" spans="1:11" ht="25.5">
      <c r="A133" s="10" t="s">
        <v>109</v>
      </c>
      <c r="B133" s="11" t="s">
        <v>168</v>
      </c>
      <c r="C133" s="12" t="s">
        <v>169</v>
      </c>
      <c r="D133" s="13">
        <v>0</v>
      </c>
      <c r="E133" s="13">
        <v>50</v>
      </c>
      <c r="F133" s="13">
        <v>105.4</v>
      </c>
      <c r="G133" s="13">
        <f t="shared" ref="G133:G147" si="2">F133/E133*100</f>
        <v>210.8</v>
      </c>
      <c r="K133" s="24"/>
    </row>
    <row r="134" spans="1:11">
      <c r="A134" s="10" t="s">
        <v>109</v>
      </c>
      <c r="B134" s="11" t="s">
        <v>170</v>
      </c>
      <c r="C134" s="20" t="s">
        <v>171</v>
      </c>
      <c r="D134" s="13">
        <v>0</v>
      </c>
      <c r="E134" s="13">
        <v>0</v>
      </c>
      <c r="F134" s="13">
        <v>15.2</v>
      </c>
      <c r="G134" s="13"/>
    </row>
    <row r="135" spans="1:11" ht="25.5">
      <c r="A135" s="10" t="s">
        <v>109</v>
      </c>
      <c r="B135" s="11" t="s">
        <v>135</v>
      </c>
      <c r="C135" s="12" t="s">
        <v>136</v>
      </c>
      <c r="D135" s="13">
        <v>0</v>
      </c>
      <c r="E135" s="13">
        <v>1145</v>
      </c>
      <c r="F135" s="13">
        <v>1145</v>
      </c>
      <c r="G135" s="13">
        <f t="shared" si="2"/>
        <v>100</v>
      </c>
    </row>
    <row r="136" spans="1:11" ht="38.25">
      <c r="A136" s="10" t="s">
        <v>109</v>
      </c>
      <c r="B136" s="11" t="s">
        <v>172</v>
      </c>
      <c r="C136" s="12" t="s">
        <v>173</v>
      </c>
      <c r="D136" s="13">
        <v>0</v>
      </c>
      <c r="E136" s="13">
        <v>4.7</v>
      </c>
      <c r="F136" s="13">
        <v>4.7</v>
      </c>
      <c r="G136" s="13">
        <f>F136/E136*100</f>
        <v>100</v>
      </c>
    </row>
    <row r="137" spans="1:11" ht="25.5">
      <c r="A137" s="10" t="s">
        <v>109</v>
      </c>
      <c r="B137" s="11" t="s">
        <v>174</v>
      </c>
      <c r="C137" s="12" t="s">
        <v>175</v>
      </c>
      <c r="D137" s="13">
        <v>0</v>
      </c>
      <c r="E137" s="13">
        <v>941.8</v>
      </c>
      <c r="F137" s="13">
        <v>941.8</v>
      </c>
      <c r="G137" s="13">
        <f t="shared" si="2"/>
        <v>100</v>
      </c>
    </row>
    <row r="138" spans="1:11" ht="38.25">
      <c r="A138" s="10" t="s">
        <v>109</v>
      </c>
      <c r="B138" s="11" t="s">
        <v>137</v>
      </c>
      <c r="C138" s="12" t="s">
        <v>165</v>
      </c>
      <c r="D138" s="13">
        <v>0</v>
      </c>
      <c r="E138" s="13">
        <v>0</v>
      </c>
      <c r="F138" s="13">
        <v>-115.1</v>
      </c>
      <c r="G138" s="13"/>
    </row>
    <row r="139" spans="1:11" s="9" customFormat="1">
      <c r="A139" s="5" t="s">
        <v>112</v>
      </c>
      <c r="B139" s="11" t="s">
        <v>18</v>
      </c>
      <c r="C139" s="7" t="s">
        <v>113</v>
      </c>
      <c r="D139" s="8">
        <f>SUM(D140:D146)</f>
        <v>0</v>
      </c>
      <c r="E139" s="8">
        <f>SUM(E140:E146)</f>
        <v>60935.3</v>
      </c>
      <c r="F139" s="8">
        <f>SUM(F140:F146)</f>
        <v>59777.5</v>
      </c>
      <c r="G139" s="8">
        <f t="shared" si="2"/>
        <v>98.099951916212774</v>
      </c>
    </row>
    <row r="140" spans="1:11">
      <c r="A140" s="10" t="s">
        <v>112</v>
      </c>
      <c r="B140" s="11" t="s">
        <v>131</v>
      </c>
      <c r="C140" s="12" t="s">
        <v>139</v>
      </c>
      <c r="D140" s="13">
        <v>0</v>
      </c>
      <c r="E140" s="13">
        <v>0</v>
      </c>
      <c r="F140" s="13">
        <v>39.1</v>
      </c>
      <c r="G140" s="13"/>
    </row>
    <row r="141" spans="1:11" ht="63.75">
      <c r="A141" s="10" t="s">
        <v>212</v>
      </c>
      <c r="B141" s="11" t="s">
        <v>213</v>
      </c>
      <c r="C141" s="12" t="s">
        <v>214</v>
      </c>
      <c r="D141" s="13">
        <v>0</v>
      </c>
      <c r="E141" s="13">
        <v>0</v>
      </c>
      <c r="F141" s="13">
        <v>37.5</v>
      </c>
      <c r="G141" s="13"/>
    </row>
    <row r="142" spans="1:11" ht="25.5">
      <c r="A142" s="10" t="s">
        <v>112</v>
      </c>
      <c r="B142" s="11" t="s">
        <v>168</v>
      </c>
      <c r="C142" s="12" t="s">
        <v>169</v>
      </c>
      <c r="D142" s="13">
        <v>0</v>
      </c>
      <c r="E142" s="13">
        <v>0</v>
      </c>
      <c r="F142" s="13">
        <v>74.900000000000006</v>
      </c>
      <c r="G142" s="13"/>
    </row>
    <row r="143" spans="1:11" ht="38.25">
      <c r="A143" s="10" t="s">
        <v>112</v>
      </c>
      <c r="B143" s="11" t="s">
        <v>176</v>
      </c>
      <c r="C143" s="12" t="s">
        <v>177</v>
      </c>
      <c r="D143" s="13">
        <v>0</v>
      </c>
      <c r="E143" s="13">
        <v>4294.8</v>
      </c>
      <c r="F143" s="13">
        <v>3682.6</v>
      </c>
      <c r="G143" s="13">
        <f t="shared" si="2"/>
        <v>85.74555276147899</v>
      </c>
    </row>
    <row r="144" spans="1:11">
      <c r="A144" s="10" t="s">
        <v>112</v>
      </c>
      <c r="B144" s="11" t="s">
        <v>133</v>
      </c>
      <c r="C144" s="12" t="s">
        <v>134</v>
      </c>
      <c r="D144" s="13">
        <v>0</v>
      </c>
      <c r="E144" s="13">
        <v>43800.7</v>
      </c>
      <c r="F144" s="13">
        <v>43103.6</v>
      </c>
      <c r="G144" s="13">
        <f t="shared" si="2"/>
        <v>98.408472923948707</v>
      </c>
    </row>
    <row r="145" spans="1:7" ht="25.5">
      <c r="A145" s="10" t="s">
        <v>112</v>
      </c>
      <c r="B145" s="11" t="s">
        <v>135</v>
      </c>
      <c r="C145" s="12" t="s">
        <v>136</v>
      </c>
      <c r="D145" s="13">
        <v>0</v>
      </c>
      <c r="E145" s="13">
        <v>2.8</v>
      </c>
      <c r="F145" s="13">
        <v>2.8</v>
      </c>
      <c r="G145" s="13">
        <f t="shared" si="2"/>
        <v>100</v>
      </c>
    </row>
    <row r="146" spans="1:7" ht="25.5">
      <c r="A146" s="10" t="s">
        <v>112</v>
      </c>
      <c r="B146" s="11" t="s">
        <v>127</v>
      </c>
      <c r="C146" s="12" t="s">
        <v>128</v>
      </c>
      <c r="D146" s="13">
        <v>0</v>
      </c>
      <c r="E146" s="13">
        <v>12837</v>
      </c>
      <c r="F146" s="13">
        <v>12837</v>
      </c>
      <c r="G146" s="13">
        <f t="shared" si="2"/>
        <v>100</v>
      </c>
    </row>
    <row r="147" spans="1:7" ht="13.35" customHeight="1">
      <c r="A147" s="21" t="s">
        <v>18</v>
      </c>
      <c r="B147" s="25"/>
      <c r="C147" s="25" t="s">
        <v>114</v>
      </c>
      <c r="D147" s="18">
        <f>D12+D25+D30+D58+D87+D91+D100+D106+D127+D131+D139+D18+D20+D83+D79+D70+D66+D63</f>
        <v>378562.5</v>
      </c>
      <c r="E147" s="18">
        <f>E12+E25+E30+E58+E87+E91+E100+E106+E127+E131+E139+E18+E20+E83</f>
        <v>521789</v>
      </c>
      <c r="F147" s="18">
        <f>F12+F25+F30+F58+F87+F91+F100+F106+F127+F131+F139+F18+F20+F83+F28</f>
        <v>538458.30000000005</v>
      </c>
      <c r="G147" s="18">
        <f t="shared" si="2"/>
        <v>103.19464381196231</v>
      </c>
    </row>
    <row r="148" spans="1:7">
      <c r="A148" s="26"/>
    </row>
    <row r="149" spans="1:7">
      <c r="A149" s="26"/>
      <c r="F149" s="24"/>
    </row>
    <row r="150" spans="1:7">
      <c r="A150" s="26"/>
    </row>
    <row r="151" spans="1:7">
      <c r="A151" s="26"/>
    </row>
    <row r="152" spans="1:7">
      <c r="A152" s="26"/>
    </row>
    <row r="153" spans="1:7">
      <c r="A153" s="26"/>
    </row>
    <row r="154" spans="1:7">
      <c r="A154" s="26"/>
    </row>
    <row r="155" spans="1:7">
      <c r="A155" s="26"/>
    </row>
    <row r="156" spans="1:7">
      <c r="A156" s="26"/>
    </row>
    <row r="157" spans="1:7">
      <c r="A157" s="26"/>
    </row>
    <row r="158" spans="1:7">
      <c r="A158" s="26"/>
    </row>
    <row r="159" spans="1:7">
      <c r="A159" s="26"/>
    </row>
    <row r="160" spans="1:7">
      <c r="A160" s="26"/>
    </row>
    <row r="161" spans="1:1">
      <c r="A161" s="26"/>
    </row>
    <row r="162" spans="1:1">
      <c r="A162" s="26"/>
    </row>
    <row r="163" spans="1:1">
      <c r="A163" s="26"/>
    </row>
    <row r="164" spans="1:1">
      <c r="A164" s="26"/>
    </row>
    <row r="165" spans="1:1">
      <c r="A165" s="26"/>
    </row>
    <row r="166" spans="1:1">
      <c r="A166" s="26"/>
    </row>
    <row r="167" spans="1:1">
      <c r="A167" s="26"/>
    </row>
    <row r="168" spans="1:1">
      <c r="A168" s="26"/>
    </row>
    <row r="169" spans="1:1">
      <c r="A169" s="26"/>
    </row>
    <row r="170" spans="1:1">
      <c r="A170" s="26"/>
    </row>
    <row r="171" spans="1:1">
      <c r="A171" s="26"/>
    </row>
    <row r="172" spans="1:1">
      <c r="A172" s="26"/>
    </row>
    <row r="173" spans="1:1">
      <c r="A173" s="26"/>
    </row>
    <row r="174" spans="1:1">
      <c r="A174" s="26"/>
    </row>
    <row r="175" spans="1:1">
      <c r="A175" s="26"/>
    </row>
    <row r="176" spans="1:1">
      <c r="A176" s="26"/>
    </row>
    <row r="177" spans="1:1">
      <c r="A177" s="26"/>
    </row>
    <row r="178" spans="1:1">
      <c r="A178" s="26"/>
    </row>
    <row r="179" spans="1:1">
      <c r="A179" s="26"/>
    </row>
    <row r="180" spans="1:1">
      <c r="A180" s="26"/>
    </row>
    <row r="181" spans="1:1">
      <c r="A181" s="26"/>
    </row>
    <row r="182" spans="1:1">
      <c r="A182" s="26"/>
    </row>
    <row r="183" spans="1:1">
      <c r="A183" s="26"/>
    </row>
    <row r="184" spans="1:1">
      <c r="A184" s="26"/>
    </row>
    <row r="185" spans="1:1">
      <c r="A185" s="26"/>
    </row>
    <row r="186" spans="1:1">
      <c r="A186" s="26"/>
    </row>
    <row r="187" spans="1:1">
      <c r="A187" s="26"/>
    </row>
    <row r="188" spans="1:1">
      <c r="A188" s="26"/>
    </row>
    <row r="189" spans="1:1">
      <c r="A189" s="26"/>
    </row>
    <row r="190" spans="1:1">
      <c r="A190" s="26"/>
    </row>
    <row r="191" spans="1:1">
      <c r="A191" s="26"/>
    </row>
    <row r="192" spans="1:1">
      <c r="A192" s="26"/>
    </row>
  </sheetData>
  <mergeCells count="13">
    <mergeCell ref="E7:G7"/>
    <mergeCell ref="A8:B9"/>
    <mergeCell ref="C8:C10"/>
    <mergeCell ref="D8:D10"/>
    <mergeCell ref="E8:E10"/>
    <mergeCell ref="F8:F10"/>
    <mergeCell ref="G8:G10"/>
    <mergeCell ref="A6:G6"/>
    <mergeCell ref="D1:G1"/>
    <mergeCell ref="D2:G2"/>
    <mergeCell ref="D3:G3"/>
    <mergeCell ref="D4:G4"/>
    <mergeCell ref="D5:G5"/>
  </mergeCells>
  <pageMargins left="0.39370078740157483" right="0.19685039370078741" top="0.59055118110236227" bottom="0.19685039370078741" header="0.15748031496062992" footer="0.23622047244094491"/>
  <pageSetup paperSize="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Г-1</vt:lpstr>
      <vt:lpstr>'Форма Г-1'!Заголовки_для_печати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Кадушкина Е.В.</cp:lastModifiedBy>
  <cp:lastPrinted>2019-05-27T12:30:08Z</cp:lastPrinted>
  <dcterms:created xsi:type="dcterms:W3CDTF">2018-04-25T11:47:13Z</dcterms:created>
  <dcterms:modified xsi:type="dcterms:W3CDTF">2019-05-30T12:05:55Z</dcterms:modified>
</cp:coreProperties>
</file>