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1020" windowWidth="13020" windowHeight="8100"/>
  </bookViews>
  <sheets>
    <sheet name="Форма Г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Г-2'!$A$9:$F$131</definedName>
    <definedName name="_xlnm.Print_Titles" localSheetId="0">'Форма Г-2'!$8:$9</definedName>
  </definedNames>
  <calcPr calcId="124519"/>
</workbook>
</file>

<file path=xl/calcChain.xml><?xml version="1.0" encoding="utf-8"?>
<calcChain xmlns="http://schemas.openxmlformats.org/spreadsheetml/2006/main">
  <c r="E110" i="1"/>
  <c r="D44" l="1"/>
  <c r="C44"/>
  <c r="C27"/>
  <c r="E123"/>
  <c r="D123"/>
  <c r="C123"/>
  <c r="E71"/>
  <c r="E63"/>
  <c r="E58"/>
  <c r="E57" s="1"/>
  <c r="E53"/>
  <c r="E48"/>
  <c r="E27"/>
  <c r="E22"/>
  <c r="E17"/>
  <c r="E13"/>
  <c r="E12"/>
  <c r="D63"/>
  <c r="C63"/>
  <c r="D58"/>
  <c r="C58"/>
  <c r="E36"/>
  <c r="D40"/>
  <c r="C40"/>
  <c r="E40"/>
  <c r="E35" l="1"/>
  <c r="F109"/>
  <c r="F90"/>
  <c r="F84"/>
  <c r="F82"/>
  <c r="F59"/>
  <c r="F64"/>
  <c r="F45"/>
  <c r="D89"/>
  <c r="E89"/>
  <c r="C100"/>
  <c r="D100"/>
  <c r="E100"/>
  <c r="E97"/>
  <c r="E95"/>
  <c r="E74"/>
  <c r="E72"/>
  <c r="E62"/>
  <c r="F89" l="1"/>
  <c r="F58"/>
  <c r="E94"/>
  <c r="F63"/>
  <c r="E56"/>
  <c r="E44"/>
  <c r="C95"/>
  <c r="C94" s="1"/>
  <c r="C72"/>
  <c r="C62"/>
  <c r="C57"/>
  <c r="C43"/>
  <c r="E43" l="1"/>
  <c r="F44"/>
  <c r="C56"/>
  <c r="D27"/>
  <c r="D95" l="1"/>
  <c r="D72"/>
  <c r="D62"/>
  <c r="F62" s="1"/>
  <c r="D57"/>
  <c r="F57" s="1"/>
  <c r="D43"/>
  <c r="F43" s="1"/>
  <c r="D56" l="1"/>
  <c r="F56" s="1"/>
  <c r="D94" l="1"/>
  <c r="E32"/>
  <c r="E129" l="1"/>
  <c r="D129"/>
  <c r="C129"/>
  <c r="F96"/>
  <c r="F73" l="1"/>
  <c r="D116" l="1"/>
  <c r="E116" l="1"/>
  <c r="F117"/>
  <c r="F116" l="1"/>
  <c r="E128"/>
  <c r="C128"/>
  <c r="F127"/>
  <c r="E126"/>
  <c r="E125" s="1"/>
  <c r="D126"/>
  <c r="D125" s="1"/>
  <c r="C126"/>
  <c r="C125" s="1"/>
  <c r="F124"/>
  <c r="F122"/>
  <c r="E121"/>
  <c r="D121"/>
  <c r="C121"/>
  <c r="C120" s="1"/>
  <c r="F119"/>
  <c r="E118"/>
  <c r="E115" s="1"/>
  <c r="D118"/>
  <c r="D115" s="1"/>
  <c r="C118"/>
  <c r="C115" s="1"/>
  <c r="F114"/>
  <c r="E113"/>
  <c r="E112" s="1"/>
  <c r="D113"/>
  <c r="D112" s="1"/>
  <c r="C113"/>
  <c r="C112" s="1"/>
  <c r="E108"/>
  <c r="D108"/>
  <c r="C108"/>
  <c r="E106"/>
  <c r="D106"/>
  <c r="C106"/>
  <c r="F104"/>
  <c r="E103"/>
  <c r="E102" s="1"/>
  <c r="D103"/>
  <c r="D102" s="1"/>
  <c r="C103"/>
  <c r="C102" s="1"/>
  <c r="C99"/>
  <c r="C93" s="1"/>
  <c r="E91"/>
  <c r="E88" s="1"/>
  <c r="D91"/>
  <c r="D88" s="1"/>
  <c r="C91"/>
  <c r="C88" s="1"/>
  <c r="F87"/>
  <c r="E86"/>
  <c r="D86"/>
  <c r="C86"/>
  <c r="E83"/>
  <c r="D83"/>
  <c r="C83"/>
  <c r="E81"/>
  <c r="D81"/>
  <c r="C81"/>
  <c r="F79"/>
  <c r="E78"/>
  <c r="D78"/>
  <c r="C78"/>
  <c r="F77"/>
  <c r="E76"/>
  <c r="D76"/>
  <c r="D71" s="1"/>
  <c r="C76"/>
  <c r="F70"/>
  <c r="E69"/>
  <c r="D69"/>
  <c r="C69"/>
  <c r="E67"/>
  <c r="D67"/>
  <c r="C67"/>
  <c r="F54"/>
  <c r="D53"/>
  <c r="C53"/>
  <c r="D48"/>
  <c r="C48"/>
  <c r="D35"/>
  <c r="D32" s="1"/>
  <c r="C35"/>
  <c r="C32" s="1"/>
  <c r="F31"/>
  <c r="F30"/>
  <c r="F29"/>
  <c r="F28"/>
  <c r="C26"/>
  <c r="D22"/>
  <c r="C22"/>
  <c r="D17"/>
  <c r="C17"/>
  <c r="F14"/>
  <c r="D13"/>
  <c r="C13"/>
  <c r="D120" l="1"/>
  <c r="F108"/>
  <c r="C12"/>
  <c r="C11" s="1"/>
  <c r="F83"/>
  <c r="D12"/>
  <c r="F81"/>
  <c r="F88"/>
  <c r="E120"/>
  <c r="D47"/>
  <c r="D42" s="1"/>
  <c r="D111"/>
  <c r="C71"/>
  <c r="E85"/>
  <c r="C85"/>
  <c r="E99"/>
  <c r="E93" s="1"/>
  <c r="C105"/>
  <c r="D105"/>
  <c r="C80"/>
  <c r="F78"/>
  <c r="F113"/>
  <c r="D26"/>
  <c r="F27"/>
  <c r="D80"/>
  <c r="D66" s="1"/>
  <c r="F95"/>
  <c r="D128"/>
  <c r="F13"/>
  <c r="C47"/>
  <c r="C42" s="1"/>
  <c r="F53"/>
  <c r="F103"/>
  <c r="F69"/>
  <c r="F121"/>
  <c r="E26"/>
  <c r="E80"/>
  <c r="D99"/>
  <c r="F72"/>
  <c r="F118"/>
  <c r="F126"/>
  <c r="E105"/>
  <c r="F76"/>
  <c r="F86"/>
  <c r="F123"/>
  <c r="D110" l="1"/>
  <c r="F105"/>
  <c r="C66"/>
  <c r="C10" s="1"/>
  <c r="D93"/>
  <c r="E66"/>
  <c r="F80"/>
  <c r="E111"/>
  <c r="D85"/>
  <c r="D11"/>
  <c r="F94"/>
  <c r="F26"/>
  <c r="C111"/>
  <c r="C110" s="1"/>
  <c r="F71"/>
  <c r="F112"/>
  <c r="F120"/>
  <c r="F125"/>
  <c r="F12"/>
  <c r="E11"/>
  <c r="D10" l="1"/>
  <c r="C131"/>
  <c r="F102"/>
  <c r="F93"/>
  <c r="F11"/>
  <c r="F85"/>
  <c r="F66"/>
  <c r="F115"/>
  <c r="F111" l="1"/>
  <c r="D131" l="1"/>
  <c r="F110"/>
  <c r="F49" l="1"/>
  <c r="F48" l="1"/>
  <c r="E47"/>
  <c r="E42" s="1"/>
  <c r="E10" s="1"/>
  <c r="F47" l="1"/>
  <c r="F42" l="1"/>
  <c r="E131" l="1"/>
  <c r="F10"/>
  <c r="F131" l="1"/>
</calcChain>
</file>

<file path=xl/sharedStrings.xml><?xml version="1.0" encoding="utf-8"?>
<sst xmlns="http://schemas.openxmlformats.org/spreadsheetml/2006/main" count="255" uniqueCount="254">
  <si>
    <t xml:space="preserve">Приложение 2 </t>
  </si>
  <si>
    <t xml:space="preserve">Код </t>
  </si>
  <si>
    <t>Наименование  кода вида доходов</t>
  </si>
  <si>
    <t>Утверждено по бюджету первоначально</t>
  </si>
  <si>
    <t>Уточненный план</t>
  </si>
  <si>
    <t>Факт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</si>
  <si>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</si>
  <si>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</si>
  <si>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</si>
  <si>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</si>
  <si>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</si>
  <si>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</si>
  <si>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</si>
  <si>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</si>
  <si>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</si>
  <si>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</si>
  <si>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</si>
  <si>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</si>
  <si>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</si>
  <si>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</si>
  <si>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</si>
  <si>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</si>
  <si>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</si>
  <si>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</si>
  <si>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</si>
  <si>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</si>
  <si>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</si>
  <si>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</si>
  <si>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</si>
  <si>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</si>
  <si>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</si>
  <si>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</si>
  <si>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</si>
  <si>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</si>
  <si>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</si>
  <si>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</si>
  <si>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</si>
  <si>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</si>
  <si>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</si>
  <si>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</si>
  <si>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</si>
  <si>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</si>
  <si>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</si>
  <si>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</si>
  <si>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</si>
  <si>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</si>
  <si>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</si>
  <si>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</si>
  <si>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</si>
  <si>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</si>
  <si>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</si>
  <si>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</si>
  <si>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</si>
  <si>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</si>
  <si>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</si>
  <si>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</si>
  <si>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</si>
  <si>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</si>
  <si>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</si>
  <si>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</si>
  <si>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</si>
  <si>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</si>
  <si>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</si>
  <si>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</si>
  <si>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</si>
  <si>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</si>
  <si>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</si>
  <si>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</si>
  <si>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</si>
  <si>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</si>
  <si>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</si>
  <si>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</si>
  <si>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</si>
  <si>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</si>
  <si>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</si>
  <si>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</si>
  <si>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</si>
  <si>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</si>
  <si>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</si>
  <si>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</si>
  <si>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</si>
  <si>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</si>
  <si>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</si>
  <si>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</si>
  <si>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</si>
  <si>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</si>
  <si>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</si>
  <si>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</si>
  <si>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</si>
  <si>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</si>
  <si>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</si>
  <si>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</si>
  <si>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</si>
  <si>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</si>
  <si>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</si>
  <si>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</si>
  <si>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</si>
  <si>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</si>
  <si>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</si>
  <si>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</si>
  <si>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</si>
  <si>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</si>
  <si>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</si>
  <si>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</si>
  <si>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</si>
  <si>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</si>
  <si>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</si>
  <si>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</si>
  <si>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</si>
  <si>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</si>
  <si>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</si>
  <si>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</si>
  <si>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</si>
  <si>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</si>
  <si>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</si>
  <si>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</si>
  <si>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</si>
  <si>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</si>
  <si>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</si>
  <si>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</si>
  <si>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</si>
  <si>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</si>
  <si>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</si>
  <si>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</si>
  <si>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</si>
  <si>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</si>
  <si>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</si>
  <si>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</si>
  <si>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</si>
  <si>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</si>
  <si>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</si>
  <si>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</si>
  <si>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</si>
  <si>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</si>
  <si>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</si>
  <si>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</si>
  <si>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</si>
  <si>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</si>
  <si>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1 17 05000 00 0000 180</t>
  </si>
  <si>
    <t xml:space="preserve">Прочие неналоговые доходы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</si>
  <si>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</si>
  <si>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</si>
  <si>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</si>
  <si>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</si>
  <si>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2 02 1000 00 0000 151</t>
  </si>
  <si>
    <t xml:space="preserve">Дотации бюджетам бюджетной системы  Российской Федерации 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</si>
  <si>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</si>
  <si>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</si>
  <si>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</si>
  <si>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 Российской Федерации  (межбюджетные субсидии)</t>
  </si>
  <si>
    <t>2 02 29999 00 0000 151</t>
  </si>
  <si>
    <t>Прочие субсидии</t>
  </si>
  <si>
    <t>2 02 30000 00 0000 151</t>
  </si>
  <si>
    <t xml:space="preserve">Субвенции бюджетам бюджетной системы  Российской Федерации  </t>
  </si>
  <si>
    <t>2 02 30024 00 0000 151</t>
  </si>
  <si>
    <t xml:space="preserve">Субвенции местным бюджетам на выполнение передаваемых полномочий субъектов Российской Федерации 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</si>
  <si>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</si>
  <si>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</si>
  <si>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</si>
  <si>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</si>
  <si>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</si>
  <si>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</si>
  <si>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ДОХОДОВ:</t>
  </si>
  <si>
    <t>тыс.руб.</t>
  </si>
  <si>
    <t>% исполнения от
уточненного
плана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</si>
  <si>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</si>
  <si>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</si>
  <si>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</si>
  <si>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</si>
  <si>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</si>
  <si>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</si>
  <si>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1 17 01050 05 0000 180</t>
  </si>
  <si>
    <t>Невыясненные поступления, зачисляемые в бюджеты муниципальных районов</t>
  </si>
  <si>
    <t xml:space="preserve">1 06 01030 13 0000 110
</t>
  </si>
  <si>
    <t>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</si>
  <si>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</si>
  <si>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</si>
  <si>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</si>
  <si>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1 06 06000 00 0000 110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</si>
  <si>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</si>
  <si>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</si>
  <si>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</si>
  <si>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</si>
  <si>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</si>
  <si>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</si>
  <si>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</si>
  <si>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</si>
  <si>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</si>
  <si>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</si>
  <si>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 xml:space="preserve">1 13 02065 13 0000 130
</t>
  </si>
  <si>
    <t>Доходы, поступающие в порядке возмещения расходов, понесенных в связи с эксплуатацией имущества городских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</si>
  <si>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</si>
  <si>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</si>
  <si>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</si>
  <si>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</si>
  <si>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</si>
  <si>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</si>
  <si>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1 17 05050 13 0000 180</t>
  </si>
  <si>
    <t>Прочие неналоговые доходы бюджетов городских поселений</t>
  </si>
  <si>
    <t>2 02 15001 13 0000 151</t>
  </si>
  <si>
    <t>Дотации бюджетам городских поселений на выравнивание  бюджетной обеспеченности</t>
  </si>
  <si>
    <t>2 02 25467 13 0000 151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</si>
  <si>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</si>
  <si>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2 02 29999 13 0000 151</t>
  </si>
  <si>
    <t>2 02 30024 13 0000 151</t>
  </si>
  <si>
    <t>Субвенции бюджетам городских поселений на выполнение передаваемых полномочий субъектов Российской Федерации</t>
  </si>
  <si>
    <t>2 02 35118 00 0000 151</t>
  </si>
  <si>
    <t>2 02 35118 13 0000 151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</si>
  <si>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</si>
  <si>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2 02 49999 13 0000 151</t>
  </si>
  <si>
    <t>Прочие межбюджетные трансферты, передаваемые бюджетам городских поселений</t>
  </si>
  <si>
    <t>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</si>
  <si>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</si>
  <si>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1 13 02995 13 0000 130</t>
  </si>
  <si>
    <t>Прочие доходы от компенсации затрат бюджетов городских поселений</t>
  </si>
  <si>
    <t xml:space="preserve">1 06 01030 13 1000 110
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</si>
  <si>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</si>
  <si>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</si>
  <si>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1 06 06033 13 1000 110</t>
  </si>
  <si>
    <t>1 06 06033 13 2100 110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</si>
  <si>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</si>
  <si>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</si>
  <si>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</si>
  <si>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</si>
  <si>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</si>
  <si>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</si>
  <si>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</si>
  <si>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</si>
  <si>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1 11 05020 00 0000 120
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</si>
  <si>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</si>
  <si>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</si>
  <si>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</si>
  <si>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1 14 06020 00 0000 430
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</si>
  <si>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</si>
  <si>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2 19 60010 13 0000 151</t>
  </si>
  <si>
    <t xml:space="preserve">1 13 02060 00 0000 130
</t>
  </si>
  <si>
    <t>Доходы, поступающие в порядке возмещения расходов, понесенных в связи с эксплуатацией имущества</t>
  </si>
  <si>
    <t>Прочие субсидии бюджетам городских поселений</t>
  </si>
  <si>
    <t>2 19 00000 13 0000 151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</si>
  <si>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</si>
  <si>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</si>
  <si>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1 06 01030 13 2100 110
</t>
  </si>
  <si>
    <t>Субвенции бюджетам на осуществление первичного воинского учета на территориях, где отсутствуют военные комиссариаты</t>
  </si>
  <si>
    <t>Исполнение бюджета Усольского городского поселения по кодам видов доходов за 2018 год</t>
  </si>
  <si>
    <t>к решению Березниковской городской Думы</t>
  </si>
  <si>
    <t>1 05 03020 01 3000 110</t>
  </si>
  <si>
    <t>1 05 03010 01 0000 110</t>
  </si>
  <si>
    <t xml:space="preserve">1 05 03020 01 0000 110
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</si>
  <si>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</si>
  <si>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</si>
  <si>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1 06 06033 13 3000 110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</si>
  <si>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</si>
  <si>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Форма Г-2</t>
  </si>
  <si>
    <t>от 29 мая 2019 г.  № 589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</si>
</sst>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30">
    <font>
      <sz val="10"/>
      <name val="Arial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</cellStyleXfs>
  <cellXfs count="80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/>
    <xf numFmtId="0" fontId="6" fillId="0" borderId="0" xfId="1" applyFont="1" applyBorder="1"/>
    <xf numFmtId="0" fontId="6" fillId="0" borderId="0" xfId="1" applyFont="1" applyFill="1" applyBorder="1"/>
    <xf numFmtId="0" fontId="1" fillId="0" borderId="0" xfId="1" applyFill="1"/>
    <xf numFmtId="0" fontId="9" fillId="0" borderId="0" xfId="1" applyFont="1" applyFill="1"/>
    <xf numFmtId="3" fontId="10" fillId="0" borderId="2" xfId="1" applyNumberFormat="1" applyFont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164" fontId="11" fillId="0" borderId="2" xfId="1" applyNumberFormat="1" applyFont="1" applyFill="1" applyBorder="1" applyAlignment="1">
      <alignment vertical="top"/>
    </xf>
    <xf numFmtId="0" fontId="9" fillId="0" borderId="0" xfId="1" applyFont="1"/>
    <xf numFmtId="0" fontId="10" fillId="0" borderId="2" xfId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2" fillId="0" borderId="0" xfId="1" applyFont="1"/>
    <xf numFmtId="3" fontId="13" fillId="0" borderId="2" xfId="1" applyNumberFormat="1" applyFont="1" applyBorder="1" applyAlignment="1">
      <alignment horizontal="left" vertical="top"/>
    </xf>
    <xf numFmtId="0" fontId="14" fillId="0" borderId="2" xfId="0" applyFont="1" applyBorder="1" applyAlignment="1">
      <alignment vertical="top" wrapText="1"/>
    </xf>
    <xf numFmtId="164" fontId="14" fillId="0" borderId="2" xfId="1" applyNumberFormat="1" applyFont="1" applyFill="1" applyBorder="1" applyAlignment="1">
      <alignment vertical="top"/>
    </xf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164" fontId="17" fillId="0" borderId="2" xfId="1" applyNumberFormat="1" applyFont="1" applyFill="1" applyBorder="1" applyAlignment="1">
      <alignment vertical="top"/>
    </xf>
    <xf numFmtId="0" fontId="18" fillId="0" borderId="0" xfId="1" applyFont="1"/>
    <xf numFmtId="3" fontId="19" fillId="0" borderId="2" xfId="1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164" fontId="3" fillId="0" borderId="2" xfId="1" applyNumberFormat="1" applyFont="1" applyFill="1" applyBorder="1" applyAlignment="1">
      <alignment vertical="top"/>
    </xf>
    <xf numFmtId="0" fontId="1" fillId="0" borderId="0" xfId="1" applyFont="1"/>
    <xf numFmtId="3" fontId="10" fillId="0" borderId="2" xfId="1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20" fillId="0" borderId="0" xfId="1" applyFont="1"/>
    <xf numFmtId="0" fontId="11" fillId="0" borderId="2" xfId="0" applyFont="1" applyFill="1" applyBorder="1" applyAlignment="1">
      <alignment vertical="top" wrapText="1"/>
    </xf>
    <xf numFmtId="3" fontId="15" fillId="0" borderId="2" xfId="1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3" fontId="21" fillId="0" borderId="2" xfId="1" applyNumberFormat="1" applyFont="1" applyBorder="1" applyAlignment="1">
      <alignment horizontal="left" vertical="top"/>
    </xf>
    <xf numFmtId="0" fontId="17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3" fontId="22" fillId="0" borderId="2" xfId="1" applyNumberFormat="1" applyFont="1" applyBorder="1" applyAlignment="1">
      <alignment horizontal="left" vertical="top"/>
    </xf>
    <xf numFmtId="0" fontId="23" fillId="0" borderId="2" xfId="0" applyFont="1" applyBorder="1" applyAlignment="1">
      <alignment vertical="top" wrapText="1"/>
    </xf>
    <xf numFmtId="164" fontId="23" fillId="0" borderId="2" xfId="1" applyNumberFormat="1" applyFont="1" applyFill="1" applyBorder="1" applyAlignment="1">
      <alignment vertical="top"/>
    </xf>
    <xf numFmtId="0" fontId="16" fillId="0" borderId="2" xfId="0" applyFont="1" applyFill="1" applyBorder="1" applyAlignment="1">
      <alignment horizontal="left" vertical="top" wrapText="1"/>
    </xf>
    <xf numFmtId="3" fontId="10" fillId="0" borderId="2" xfId="1" applyNumberFormat="1" applyFont="1" applyBorder="1" applyAlignment="1">
      <alignment vertical="top"/>
    </xf>
    <xf numFmtId="0" fontId="15" fillId="0" borderId="2" xfId="1" applyFont="1" applyBorder="1" applyAlignment="1">
      <alignment horizontal="left" vertical="top"/>
    </xf>
    <xf numFmtId="0" fontId="13" fillId="0" borderId="2" xfId="1" applyFont="1" applyBorder="1" applyAlignment="1">
      <alignment horizontal="left" vertical="top"/>
    </xf>
    <xf numFmtId="0" fontId="15" fillId="0" borderId="2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22" fillId="0" borderId="2" xfId="1" applyFont="1" applyBorder="1" applyAlignment="1">
      <alignment horizontal="left" vertical="top"/>
    </xf>
    <xf numFmtId="0" fontId="2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9" fillId="0" borderId="2" xfId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wrapText="1"/>
    </xf>
    <xf numFmtId="164" fontId="11" fillId="0" borderId="2" xfId="1" applyNumberFormat="1" applyFont="1" applyFill="1" applyBorder="1" applyAlignment="1"/>
    <xf numFmtId="3" fontId="10" fillId="0" borderId="2" xfId="1" applyNumberFormat="1" applyFont="1" applyBorder="1" applyAlignment="1">
      <alignment horizontal="left" vertical="top" wrapText="1"/>
    </xf>
    <xf numFmtId="3" fontId="19" fillId="0" borderId="2" xfId="1" applyNumberFormat="1" applyFont="1" applyBorder="1" applyAlignment="1">
      <alignment horizontal="left" vertical="top" wrapText="1"/>
    </xf>
    <xf numFmtId="3" fontId="15" fillId="0" borderId="2" xfId="1" applyNumberFormat="1" applyFont="1" applyBorder="1" applyAlignment="1">
      <alignment horizontal="left" vertical="top" wrapText="1"/>
    </xf>
    <xf numFmtId="3" fontId="22" fillId="0" borderId="2" xfId="1" applyNumberFormat="1" applyFont="1" applyBorder="1" applyAlignment="1">
      <alignment horizontal="left" vertical="top" wrapText="1"/>
    </xf>
    <xf numFmtId="3" fontId="13" fillId="0" borderId="2" xfId="1" applyNumberFormat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165" fontId="13" fillId="0" borderId="2" xfId="1" applyNumberFormat="1" applyFont="1" applyBorder="1" applyAlignment="1">
      <alignment vertical="top" wrapText="1"/>
    </xf>
    <xf numFmtId="165" fontId="15" fillId="0" borderId="2" xfId="1" applyNumberFormat="1" applyFont="1" applyBorder="1" applyAlignment="1">
      <alignment vertical="top" wrapText="1"/>
    </xf>
    <xf numFmtId="49" fontId="16" fillId="0" borderId="2" xfId="0" applyNumberFormat="1" applyFont="1" applyBorder="1" applyAlignment="1">
      <alignment horizontal="fill" vertical="top" wrapText="1"/>
    </xf>
    <xf numFmtId="0" fontId="14" fillId="0" borderId="2" xfId="0" applyNumberFormat="1" applyFont="1" applyBorder="1" applyAlignment="1">
      <alignment horizontal="left" vertical="top" wrapText="1"/>
    </xf>
    <xf numFmtId="0" fontId="1" fillId="0" borderId="0" xfId="1" applyAlignment="1">
      <alignment horizontal="right"/>
    </xf>
    <xf numFmtId="3" fontId="8" fillId="0" borderId="3" xfId="1" applyNumberFormat="1" applyFont="1" applyFill="1" applyBorder="1" applyAlignment="1">
      <alignment horizontal="center" vertical="center" wrapText="1"/>
    </xf>
    <xf numFmtId="164" fontId="29" fillId="0" borderId="2" xfId="1" applyNumberFormat="1" applyFont="1" applyFill="1" applyBorder="1" applyAlignment="1">
      <alignment vertical="top"/>
    </xf>
    <xf numFmtId="164" fontId="16" fillId="0" borderId="2" xfId="1" applyNumberFormat="1" applyFont="1" applyFill="1" applyBorder="1" applyAlignment="1">
      <alignment vertical="top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0" xfId="2" applyFont="1" applyAlignment="1">
      <alignment horizontal="center" vertical="center" wrapText="1"/>
    </xf>
    <xf numFmtId="0" fontId="27" fillId="0" borderId="0" xfId="1" applyFont="1" applyFill="1" applyAlignment="1"/>
    <xf numFmtId="0" fontId="28" fillId="0" borderId="0" xfId="0" applyFont="1" applyAlignment="1"/>
    <xf numFmtId="0" fontId="27" fillId="0" borderId="0" xfId="1" applyFont="1" applyFill="1" applyAlignment="1">
      <alignment horizontal="right" wrapText="1"/>
    </xf>
    <xf numFmtId="0" fontId="28" fillId="0" borderId="0" xfId="0" applyFont="1" applyAlignment="1">
      <alignment horizontal="right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tabSelected="1" zoomScale="110" zoomScaleNormal="11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33" sqref="B133"/>
    </sheetView>
  </sheetViews>
  <sheetFormatPr defaultColWidth="9.140625" defaultRowHeight="12.75"/>
  <cols>
    <col min="1" max="1" width="19.5703125" style="1" customWidth="1"/>
    <col min="2" max="2" width="67.140625" style="1" customWidth="1"/>
    <col min="3" max="3" width="11.28515625" style="6" customWidth="1"/>
    <col min="4" max="4" width="11.140625" style="6" customWidth="1"/>
    <col min="5" max="5" width="11" style="6" customWidth="1"/>
    <col min="6" max="6" width="10.7109375" style="6" customWidth="1"/>
    <col min="7" max="16384" width="9.140625" style="1"/>
  </cols>
  <sheetData>
    <row r="1" spans="1:6" ht="15.6" customHeight="1">
      <c r="C1" s="67"/>
      <c r="D1" s="78" t="s">
        <v>0</v>
      </c>
      <c r="E1" s="78"/>
      <c r="F1" s="78"/>
    </row>
    <row r="2" spans="1:6" ht="15.6" customHeight="1">
      <c r="C2" s="78" t="s">
        <v>244</v>
      </c>
      <c r="D2" s="78"/>
      <c r="E2" s="78"/>
      <c r="F2" s="78"/>
    </row>
    <row r="3" spans="1:6" ht="15.6" customHeight="1">
      <c r="C3" s="67"/>
      <c r="D3" s="78" t="s">
        <v>253</v>
      </c>
      <c r="E3" s="78"/>
      <c r="F3" s="78"/>
    </row>
    <row r="4" spans="1:6" ht="15.75">
      <c r="C4" s="76"/>
      <c r="D4" s="77"/>
      <c r="E4" s="77"/>
      <c r="F4" s="77"/>
    </row>
    <row r="5" spans="1:6" ht="15.75" customHeight="1">
      <c r="A5" s="2"/>
      <c r="B5" s="2"/>
      <c r="C5" s="78" t="s">
        <v>252</v>
      </c>
      <c r="D5" s="79"/>
      <c r="E5" s="79"/>
      <c r="F5" s="79"/>
    </row>
    <row r="6" spans="1:6" s="3" customFormat="1" ht="45" customHeight="1">
      <c r="A6" s="75" t="s">
        <v>243</v>
      </c>
      <c r="B6" s="75"/>
      <c r="C6" s="75"/>
      <c r="D6" s="75"/>
      <c r="E6" s="75"/>
      <c r="F6" s="75"/>
    </row>
    <row r="7" spans="1:6" ht="12.75" customHeight="1">
      <c r="A7" s="4"/>
      <c r="B7" s="4"/>
      <c r="C7" s="5"/>
      <c r="D7" s="73" t="s">
        <v>163</v>
      </c>
      <c r="E7" s="74"/>
      <c r="F7" s="74"/>
    </row>
    <row r="8" spans="1:6" s="6" customFormat="1" ht="60.6" customHeight="1">
      <c r="A8" s="68" t="s">
        <v>1</v>
      </c>
      <c r="B8" s="68" t="s">
        <v>2</v>
      </c>
      <c r="C8" s="71" t="s">
        <v>3</v>
      </c>
      <c r="D8" s="71" t="s">
        <v>4</v>
      </c>
      <c r="E8" s="71" t="s">
        <v>5</v>
      </c>
      <c r="F8" s="71" t="s">
        <v>164</v>
      </c>
    </row>
    <row r="9" spans="1:6" s="7" customFormat="1" ht="11.25">
      <c r="A9" s="72">
        <v>1</v>
      </c>
      <c r="B9" s="72">
        <v>2</v>
      </c>
      <c r="C9" s="72">
        <v>3</v>
      </c>
      <c r="D9" s="72">
        <v>4</v>
      </c>
      <c r="E9" s="72">
        <v>5</v>
      </c>
      <c r="F9" s="72">
        <v>6</v>
      </c>
    </row>
    <row r="10" spans="1:6" s="11" customFormat="1">
      <c r="A10" s="8" t="s">
        <v>6</v>
      </c>
      <c r="B10" s="9" t="s">
        <v>7</v>
      </c>
      <c r="C10" s="10">
        <f>C11+C32+C42+C66+C93+C102+C105+C85+C26</f>
        <v>22675.5</v>
      </c>
      <c r="D10" s="10">
        <f>D11+D32+D42+D66+D93+D102+D105+D85+D26</f>
        <v>23610.5</v>
      </c>
      <c r="E10" s="10">
        <f>E11+E32+E42+E66+E93+E102+E105+E85+E26</f>
        <v>25776.7</v>
      </c>
      <c r="F10" s="10">
        <f>E10/D10*100</f>
        <v>109.17473158128799</v>
      </c>
    </row>
    <row r="11" spans="1:6" s="11" customFormat="1">
      <c r="A11" s="12" t="s">
        <v>8</v>
      </c>
      <c r="B11" s="13" t="s">
        <v>9</v>
      </c>
      <c r="C11" s="10">
        <f>C12</f>
        <v>6300</v>
      </c>
      <c r="D11" s="10">
        <f>D12</f>
        <v>6300</v>
      </c>
      <c r="E11" s="10">
        <f>E12</f>
        <v>4443.8</v>
      </c>
      <c r="F11" s="10">
        <f>E11/D11*100</f>
        <v>70.536507936507945</v>
      </c>
    </row>
    <row r="12" spans="1:6" s="14" customFormat="1">
      <c r="A12" s="8" t="s">
        <v>10</v>
      </c>
      <c r="B12" s="9" t="s">
        <v>11</v>
      </c>
      <c r="C12" s="10">
        <f>C13+C17+C22</f>
        <v>6300</v>
      </c>
      <c r="D12" s="10">
        <f t="shared" ref="D12" si="0">D13+D17+D22</f>
        <v>6300</v>
      </c>
      <c r="E12" s="10">
        <f>E13+E17+E22</f>
        <v>4443.8</v>
      </c>
      <c r="F12" s="10">
        <f>E12/D12*100</f>
        <v>70.536507936507945</v>
      </c>
    </row>
    <row r="13" spans="1:6" s="14" customFormat="1" ht="51">
      <c r="A13" s="15" t="s">
        <v>12</v>
      </c>
      <c r="B13" s="16" t="s">
        <v>13</v>
      </c>
      <c r="C13" s="17">
        <f>SUM(C14:C16)</f>
        <v>6300</v>
      </c>
      <c r="D13" s="17">
        <f>SUM(D14:D16)</f>
        <v>6300</v>
      </c>
      <c r="E13" s="17">
        <f>SUM(E14:E16)</f>
        <v>4298.5</v>
      </c>
      <c r="F13" s="17">
        <f>E13/D13*100</f>
        <v>68.230158730158735</v>
      </c>
    </row>
    <row r="14" spans="1:6" ht="76.5">
      <c r="A14" s="18" t="s">
        <v>14</v>
      </c>
      <c r="B14" s="19" t="s">
        <v>15</v>
      </c>
      <c r="C14" s="20">
        <v>6300</v>
      </c>
      <c r="D14" s="20">
        <v>6300</v>
      </c>
      <c r="E14" s="20">
        <v>4277.6000000000004</v>
      </c>
      <c r="F14" s="20">
        <f>E14/D14*100</f>
        <v>67.898412698412699</v>
      </c>
    </row>
    <row r="15" spans="1:6" ht="63.75">
      <c r="A15" s="18" t="s">
        <v>16</v>
      </c>
      <c r="B15" s="19" t="s">
        <v>17</v>
      </c>
      <c r="C15" s="20">
        <v>0</v>
      </c>
      <c r="D15" s="20">
        <v>0</v>
      </c>
      <c r="E15" s="20">
        <v>11.7</v>
      </c>
      <c r="F15" s="20"/>
    </row>
    <row r="16" spans="1:6" ht="76.5">
      <c r="A16" s="18" t="s">
        <v>18</v>
      </c>
      <c r="B16" s="19" t="s">
        <v>19</v>
      </c>
      <c r="C16" s="20">
        <v>0</v>
      </c>
      <c r="D16" s="20">
        <v>0</v>
      </c>
      <c r="E16" s="20">
        <v>9.1999999999999993</v>
      </c>
      <c r="F16" s="20"/>
    </row>
    <row r="17" spans="1:6" ht="76.5">
      <c r="A17" s="15" t="s">
        <v>20</v>
      </c>
      <c r="B17" s="16" t="s">
        <v>21</v>
      </c>
      <c r="C17" s="17">
        <f>SUM(C18:C20)</f>
        <v>0</v>
      </c>
      <c r="D17" s="17">
        <f>SUM(D18:D20)</f>
        <v>0</v>
      </c>
      <c r="E17" s="17">
        <f>SUM(E18:E20)</f>
        <v>11.5</v>
      </c>
      <c r="F17" s="17"/>
    </row>
    <row r="18" spans="1:6" ht="89.25">
      <c r="A18" s="18" t="s">
        <v>22</v>
      </c>
      <c r="B18" s="19" t="s">
        <v>23</v>
      </c>
      <c r="C18" s="20">
        <v>0</v>
      </c>
      <c r="D18" s="20">
        <v>0</v>
      </c>
      <c r="E18" s="20">
        <v>10</v>
      </c>
      <c r="F18" s="20"/>
    </row>
    <row r="19" spans="1:6" ht="76.5">
      <c r="A19" s="18" t="s">
        <v>24</v>
      </c>
      <c r="B19" s="19" t="s">
        <v>25</v>
      </c>
      <c r="C19" s="20">
        <v>0</v>
      </c>
      <c r="D19" s="20">
        <v>0</v>
      </c>
      <c r="E19" s="20">
        <v>0.8</v>
      </c>
      <c r="F19" s="20"/>
    </row>
    <row r="20" spans="1:6" ht="89.25">
      <c r="A20" s="18" t="s">
        <v>26</v>
      </c>
      <c r="B20" s="19" t="s">
        <v>27</v>
      </c>
      <c r="C20" s="20">
        <v>0</v>
      </c>
      <c r="D20" s="20">
        <v>0</v>
      </c>
      <c r="E20" s="20">
        <v>0.7</v>
      </c>
      <c r="F20" s="20"/>
    </row>
    <row r="21" spans="1:6" ht="76.5">
      <c r="A21" s="18" t="s">
        <v>28</v>
      </c>
      <c r="B21" s="19" t="s">
        <v>29</v>
      </c>
      <c r="C21" s="20"/>
      <c r="D21" s="20"/>
      <c r="E21" s="20"/>
      <c r="F21" s="20"/>
    </row>
    <row r="22" spans="1:6" ht="25.5">
      <c r="A22" s="15" t="s">
        <v>30</v>
      </c>
      <c r="B22" s="16" t="s">
        <v>31</v>
      </c>
      <c r="C22" s="17">
        <f>SUM(C23:C25)</f>
        <v>0</v>
      </c>
      <c r="D22" s="17">
        <f>SUM(D23:D25)</f>
        <v>0</v>
      </c>
      <c r="E22" s="17">
        <f>SUM(E23:E25)</f>
        <v>133.80000000000001</v>
      </c>
      <c r="F22" s="17"/>
    </row>
    <row r="23" spans="1:6" ht="51">
      <c r="A23" s="18" t="s">
        <v>32</v>
      </c>
      <c r="B23" s="19" t="s">
        <v>33</v>
      </c>
      <c r="C23" s="20">
        <v>0</v>
      </c>
      <c r="D23" s="20">
        <v>0</v>
      </c>
      <c r="E23" s="20">
        <v>128.80000000000001</v>
      </c>
      <c r="F23" s="20"/>
    </row>
    <row r="24" spans="1:6" ht="38.25">
      <c r="A24" s="18" t="s">
        <v>34</v>
      </c>
      <c r="B24" s="19" t="s">
        <v>35</v>
      </c>
      <c r="C24" s="20">
        <v>0</v>
      </c>
      <c r="D24" s="20">
        <v>0</v>
      </c>
      <c r="E24" s="20">
        <v>2.4</v>
      </c>
      <c r="F24" s="20"/>
    </row>
    <row r="25" spans="1:6" ht="51">
      <c r="A25" s="18" t="s">
        <v>36</v>
      </c>
      <c r="B25" s="19" t="s">
        <v>37</v>
      </c>
      <c r="C25" s="20">
        <v>0</v>
      </c>
      <c r="D25" s="20">
        <v>0</v>
      </c>
      <c r="E25" s="20">
        <v>2.6</v>
      </c>
      <c r="F25" s="20"/>
    </row>
    <row r="26" spans="1:6" s="29" customFormat="1" ht="25.5">
      <c r="A26" s="27" t="s">
        <v>38</v>
      </c>
      <c r="B26" s="28" t="s">
        <v>39</v>
      </c>
      <c r="C26" s="10">
        <f t="shared" ref="C26:E26" si="1">C27</f>
        <v>4065.5</v>
      </c>
      <c r="D26" s="10">
        <f t="shared" si="1"/>
        <v>4065.5</v>
      </c>
      <c r="E26" s="10">
        <f t="shared" si="1"/>
        <v>4641.7000000000007</v>
      </c>
      <c r="F26" s="10">
        <f t="shared" ref="F26:F31" si="2">E26/D26*100</f>
        <v>114.17291846021402</v>
      </c>
    </row>
    <row r="27" spans="1:6" s="29" customFormat="1" ht="25.5">
      <c r="A27" s="27" t="s">
        <v>40</v>
      </c>
      <c r="B27" s="30" t="s">
        <v>41</v>
      </c>
      <c r="C27" s="10">
        <f>C28+C29+C30+C31</f>
        <v>4065.5</v>
      </c>
      <c r="D27" s="10">
        <f>D28+D29+D30+D31</f>
        <v>4065.5</v>
      </c>
      <c r="E27" s="10">
        <f>E28+E29+E30+E31</f>
        <v>4641.7000000000007</v>
      </c>
      <c r="F27" s="10">
        <f t="shared" si="2"/>
        <v>114.17291846021402</v>
      </c>
    </row>
    <row r="28" spans="1:6" ht="51">
      <c r="A28" s="31" t="s">
        <v>42</v>
      </c>
      <c r="B28" s="32" t="s">
        <v>43</v>
      </c>
      <c r="C28" s="20">
        <v>1527.5</v>
      </c>
      <c r="D28" s="20">
        <v>1527.5</v>
      </c>
      <c r="E28" s="20">
        <v>2068.1999999999998</v>
      </c>
      <c r="F28" s="20">
        <f t="shared" si="2"/>
        <v>135.3977086743044</v>
      </c>
    </row>
    <row r="29" spans="1:6" ht="63.75">
      <c r="A29" s="31" t="s">
        <v>44</v>
      </c>
      <c r="B29" s="32" t="s">
        <v>45</v>
      </c>
      <c r="C29" s="20">
        <v>11</v>
      </c>
      <c r="D29" s="20">
        <v>11</v>
      </c>
      <c r="E29" s="20">
        <v>19.899999999999999</v>
      </c>
      <c r="F29" s="20">
        <f t="shared" si="2"/>
        <v>180.90909090909088</v>
      </c>
    </row>
    <row r="30" spans="1:6" ht="51">
      <c r="A30" s="31" t="s">
        <v>46</v>
      </c>
      <c r="B30" s="32" t="s">
        <v>47</v>
      </c>
      <c r="C30" s="20">
        <v>2744</v>
      </c>
      <c r="D30" s="20">
        <v>2744</v>
      </c>
      <c r="E30" s="20">
        <v>3017</v>
      </c>
      <c r="F30" s="20">
        <f t="shared" si="2"/>
        <v>109.94897959183673</v>
      </c>
    </row>
    <row r="31" spans="1:6" ht="51">
      <c r="A31" s="31" t="s">
        <v>48</v>
      </c>
      <c r="B31" s="32" t="s">
        <v>49</v>
      </c>
      <c r="C31" s="20">
        <v>-217</v>
      </c>
      <c r="D31" s="20">
        <v>-217</v>
      </c>
      <c r="E31" s="20">
        <v>-463.4</v>
      </c>
      <c r="F31" s="20">
        <f t="shared" si="2"/>
        <v>213.54838709677418</v>
      </c>
    </row>
    <row r="32" spans="1:6">
      <c r="A32" s="8" t="s">
        <v>50</v>
      </c>
      <c r="B32" s="13" t="s">
        <v>51</v>
      </c>
      <c r="C32" s="10">
        <f>C35</f>
        <v>0</v>
      </c>
      <c r="D32" s="10">
        <f>D35</f>
        <v>0</v>
      </c>
      <c r="E32" s="10">
        <f>E35</f>
        <v>24.800000000000004</v>
      </c>
      <c r="F32" s="10"/>
    </row>
    <row r="33" spans="1:6" ht="38.25">
      <c r="A33" s="18" t="s">
        <v>52</v>
      </c>
      <c r="B33" s="32" t="s">
        <v>53</v>
      </c>
      <c r="C33" s="25">
        <v>0</v>
      </c>
      <c r="D33" s="25">
        <v>0</v>
      </c>
      <c r="E33" s="25">
        <v>0</v>
      </c>
      <c r="F33" s="25"/>
    </row>
    <row r="34" spans="1:6" ht="51">
      <c r="A34" s="18" t="s">
        <v>54</v>
      </c>
      <c r="B34" s="32" t="s">
        <v>55</v>
      </c>
      <c r="C34" s="25"/>
      <c r="D34" s="25"/>
      <c r="E34" s="25"/>
      <c r="F34" s="25"/>
    </row>
    <row r="35" spans="1:6" s="29" customFormat="1">
      <c r="A35" s="8" t="s">
        <v>56</v>
      </c>
      <c r="B35" s="9" t="s">
        <v>57</v>
      </c>
      <c r="C35" s="10">
        <f>C37+C38</f>
        <v>0</v>
      </c>
      <c r="D35" s="10">
        <f>D37+D38</f>
        <v>0</v>
      </c>
      <c r="E35" s="10">
        <f>E36+E40</f>
        <v>24.800000000000004</v>
      </c>
      <c r="F35" s="25"/>
    </row>
    <row r="36" spans="1:6" s="29" customFormat="1" ht="13.5">
      <c r="A36" s="60" t="s">
        <v>246</v>
      </c>
      <c r="B36" s="16" t="s">
        <v>57</v>
      </c>
      <c r="C36" s="69">
        <v>0</v>
      </c>
      <c r="D36" s="69">
        <v>0</v>
      </c>
      <c r="E36" s="69">
        <f>SUM(E37:E39)</f>
        <v>24.700000000000003</v>
      </c>
      <c r="F36" s="25"/>
    </row>
    <row r="37" spans="1:6" s="26" customFormat="1" ht="25.5">
      <c r="A37" s="18" t="s">
        <v>58</v>
      </c>
      <c r="B37" s="32" t="s">
        <v>59</v>
      </c>
      <c r="C37" s="20">
        <v>0</v>
      </c>
      <c r="D37" s="20">
        <v>0</v>
      </c>
      <c r="E37" s="20">
        <v>20.100000000000001</v>
      </c>
      <c r="F37" s="20"/>
    </row>
    <row r="38" spans="1:6">
      <c r="A38" s="18" t="s">
        <v>60</v>
      </c>
      <c r="B38" s="32" t="s">
        <v>61</v>
      </c>
      <c r="C38" s="21">
        <v>0</v>
      </c>
      <c r="D38" s="21">
        <v>0</v>
      </c>
      <c r="E38" s="25">
        <v>4.5</v>
      </c>
      <c r="F38" s="25"/>
    </row>
    <row r="39" spans="1:6" ht="38.25">
      <c r="A39" s="18" t="s">
        <v>62</v>
      </c>
      <c r="B39" s="32" t="s">
        <v>63</v>
      </c>
      <c r="C39" s="25">
        <v>0</v>
      </c>
      <c r="D39" s="25">
        <v>0</v>
      </c>
      <c r="E39" s="25">
        <v>0.1</v>
      </c>
      <c r="F39" s="25"/>
    </row>
    <row r="40" spans="1:6" ht="25.5">
      <c r="A40" s="60" t="s">
        <v>247</v>
      </c>
      <c r="B40" s="62" t="s">
        <v>248</v>
      </c>
      <c r="C40" s="17">
        <f>C41</f>
        <v>0</v>
      </c>
      <c r="D40" s="17">
        <f>D41</f>
        <v>0</v>
      </c>
      <c r="E40" s="17">
        <f>E41</f>
        <v>0.1</v>
      </c>
      <c r="F40" s="17"/>
    </row>
    <row r="41" spans="1:6" ht="38.25">
      <c r="A41" s="18" t="s">
        <v>245</v>
      </c>
      <c r="B41" s="32" t="s">
        <v>249</v>
      </c>
      <c r="C41" s="25">
        <v>0</v>
      </c>
      <c r="D41" s="25">
        <v>0</v>
      </c>
      <c r="E41" s="25">
        <v>0.1</v>
      </c>
      <c r="F41" s="25"/>
    </row>
    <row r="42" spans="1:6" s="22" customFormat="1">
      <c r="A42" s="8" t="s">
        <v>64</v>
      </c>
      <c r="B42" s="13" t="s">
        <v>65</v>
      </c>
      <c r="C42" s="10">
        <f>C43+C47+C56</f>
        <v>7880</v>
      </c>
      <c r="D42" s="10">
        <f>D43+D47+D56</f>
        <v>7880</v>
      </c>
      <c r="E42" s="10">
        <f>E47+E43+E56</f>
        <v>9784</v>
      </c>
      <c r="F42" s="10">
        <f>E42/D42*100</f>
        <v>124.16243654822334</v>
      </c>
    </row>
    <row r="43" spans="1:6" s="22" customFormat="1">
      <c r="A43" s="56" t="s">
        <v>174</v>
      </c>
      <c r="B43" s="13" t="s">
        <v>175</v>
      </c>
      <c r="C43" s="10">
        <f>C44</f>
        <v>1500</v>
      </c>
      <c r="D43" s="10">
        <f>D44</f>
        <v>1500</v>
      </c>
      <c r="E43" s="10">
        <f>E44</f>
        <v>2767.3999999999996</v>
      </c>
      <c r="F43" s="10">
        <f>E43/D43*100</f>
        <v>184.49333333333331</v>
      </c>
    </row>
    <row r="44" spans="1:6" s="22" customFormat="1" ht="25.5">
      <c r="A44" s="57" t="s">
        <v>173</v>
      </c>
      <c r="B44" s="53" t="s">
        <v>176</v>
      </c>
      <c r="C44" s="10">
        <f>C45</f>
        <v>1500</v>
      </c>
      <c r="D44" s="10">
        <f>D45</f>
        <v>1500</v>
      </c>
      <c r="E44" s="10">
        <f>SUM(E45:E46)</f>
        <v>2767.3999999999996</v>
      </c>
      <c r="F44" s="10">
        <f>E44/D44*100</f>
        <v>184.49333333333331</v>
      </c>
    </row>
    <row r="45" spans="1:6" s="22" customFormat="1" ht="51">
      <c r="A45" s="57" t="s">
        <v>215</v>
      </c>
      <c r="B45" s="53" t="s">
        <v>216</v>
      </c>
      <c r="C45" s="25">
        <v>1500</v>
      </c>
      <c r="D45" s="25">
        <v>1500</v>
      </c>
      <c r="E45" s="25">
        <v>2746.7</v>
      </c>
      <c r="F45" s="25">
        <f>E45/D45*100</f>
        <v>183.11333333333332</v>
      </c>
    </row>
    <row r="46" spans="1:6" s="22" customFormat="1" ht="38.25">
      <c r="A46" s="57" t="s">
        <v>241</v>
      </c>
      <c r="B46" s="53" t="s">
        <v>217</v>
      </c>
      <c r="C46" s="20">
        <v>0</v>
      </c>
      <c r="D46" s="20">
        <v>0</v>
      </c>
      <c r="E46" s="25">
        <v>20.7</v>
      </c>
      <c r="F46" s="10"/>
    </row>
    <row r="47" spans="1:6" s="29" customFormat="1">
      <c r="A47" s="36" t="s">
        <v>66</v>
      </c>
      <c r="B47" s="37" t="s">
        <v>67</v>
      </c>
      <c r="C47" s="38">
        <f>C48+C53</f>
        <v>3300</v>
      </c>
      <c r="D47" s="38">
        <f>D48+D53</f>
        <v>3300</v>
      </c>
      <c r="E47" s="38">
        <f>E48+E53</f>
        <v>3819.9999999999995</v>
      </c>
      <c r="F47" s="38">
        <f>E47/D47*100</f>
        <v>115.75757575757575</v>
      </c>
    </row>
    <row r="48" spans="1:6" s="22" customFormat="1">
      <c r="A48" s="33" t="s">
        <v>68</v>
      </c>
      <c r="B48" s="35" t="s">
        <v>69</v>
      </c>
      <c r="C48" s="17">
        <f>SUM(C49:C52)</f>
        <v>700</v>
      </c>
      <c r="D48" s="17">
        <f>SUM(D49:D52)</f>
        <v>700</v>
      </c>
      <c r="E48" s="17">
        <f>SUM(E49:E52)</f>
        <v>808.69999999999993</v>
      </c>
      <c r="F48" s="17">
        <f>E48/D48*100</f>
        <v>115.52857142857142</v>
      </c>
    </row>
    <row r="49" spans="1:6" ht="25.5">
      <c r="A49" s="18" t="s">
        <v>70</v>
      </c>
      <c r="B49" s="32" t="s">
        <v>71</v>
      </c>
      <c r="C49" s="20">
        <v>700</v>
      </c>
      <c r="D49" s="20">
        <v>700</v>
      </c>
      <c r="E49" s="20">
        <v>789.8</v>
      </c>
      <c r="F49" s="20">
        <f>E49/D49*100</f>
        <v>112.82857142857141</v>
      </c>
    </row>
    <row r="50" spans="1:6">
      <c r="A50" s="18" t="s">
        <v>72</v>
      </c>
      <c r="B50" s="32" t="s">
        <v>73</v>
      </c>
      <c r="C50" s="20">
        <v>0</v>
      </c>
      <c r="D50" s="20">
        <v>0</v>
      </c>
      <c r="E50" s="20">
        <v>18.100000000000001</v>
      </c>
      <c r="F50" s="20"/>
    </row>
    <row r="51" spans="1:6">
      <c r="A51" s="18" t="s">
        <v>74</v>
      </c>
      <c r="B51" s="32" t="s">
        <v>75</v>
      </c>
      <c r="C51" s="20">
        <v>0</v>
      </c>
      <c r="D51" s="20">
        <v>0</v>
      </c>
      <c r="E51" s="20"/>
      <c r="F51" s="20"/>
    </row>
    <row r="52" spans="1:6" ht="25.5">
      <c r="A52" s="18" t="s">
        <v>76</v>
      </c>
      <c r="B52" s="32" t="s">
        <v>77</v>
      </c>
      <c r="C52" s="20">
        <v>0</v>
      </c>
      <c r="D52" s="20">
        <v>0</v>
      </c>
      <c r="E52" s="20">
        <v>0.8</v>
      </c>
      <c r="F52" s="20"/>
    </row>
    <row r="53" spans="1:6" s="22" customFormat="1">
      <c r="A53" s="33" t="s">
        <v>78</v>
      </c>
      <c r="B53" s="35" t="s">
        <v>79</v>
      </c>
      <c r="C53" s="21">
        <f>SUM(C54:C55)</f>
        <v>2600</v>
      </c>
      <c r="D53" s="21">
        <f>SUM(D54:D55)</f>
        <v>2600</v>
      </c>
      <c r="E53" s="21">
        <f>SUM(E54:E55)</f>
        <v>3011.2999999999997</v>
      </c>
      <c r="F53" s="21">
        <f>E53/D53*100</f>
        <v>115.81923076923076</v>
      </c>
    </row>
    <row r="54" spans="1:6" ht="25.5">
      <c r="A54" s="18" t="s">
        <v>80</v>
      </c>
      <c r="B54" s="32" t="s">
        <v>81</v>
      </c>
      <c r="C54" s="25">
        <v>2600</v>
      </c>
      <c r="D54" s="25">
        <v>2600</v>
      </c>
      <c r="E54" s="25">
        <v>2985.6</v>
      </c>
      <c r="F54" s="25">
        <f>E54/D54*100</f>
        <v>114.83076923076922</v>
      </c>
    </row>
    <row r="55" spans="1:6">
      <c r="A55" s="18" t="s">
        <v>82</v>
      </c>
      <c r="B55" s="32" t="s">
        <v>83</v>
      </c>
      <c r="C55" s="20">
        <v>0</v>
      </c>
      <c r="D55" s="20">
        <v>0</v>
      </c>
      <c r="E55" s="25">
        <v>25.7</v>
      </c>
      <c r="F55" s="25"/>
    </row>
    <row r="56" spans="1:6">
      <c r="A56" s="59" t="s">
        <v>178</v>
      </c>
      <c r="B56" s="45" t="s">
        <v>177</v>
      </c>
      <c r="C56" s="38">
        <f>C57+C62</f>
        <v>3080</v>
      </c>
      <c r="D56" s="38">
        <f>D57+D62</f>
        <v>3080</v>
      </c>
      <c r="E56" s="38">
        <f>E57+E62</f>
        <v>3196.6</v>
      </c>
      <c r="F56" s="38">
        <f>E56/D56*100</f>
        <v>103.78571428571428</v>
      </c>
    </row>
    <row r="57" spans="1:6">
      <c r="A57" s="60" t="s">
        <v>179</v>
      </c>
      <c r="B57" s="62" t="s">
        <v>180</v>
      </c>
      <c r="C57" s="17">
        <f>C58</f>
        <v>1600</v>
      </c>
      <c r="D57" s="17">
        <f>D58</f>
        <v>1600</v>
      </c>
      <c r="E57" s="17">
        <f>E58</f>
        <v>1527.1</v>
      </c>
      <c r="F57" s="17">
        <f>E57/D57*100</f>
        <v>95.443749999999994</v>
      </c>
    </row>
    <row r="58" spans="1:6" ht="25.5">
      <c r="A58" s="58" t="s">
        <v>191</v>
      </c>
      <c r="B58" s="32" t="s">
        <v>192</v>
      </c>
      <c r="C58" s="25">
        <f>C59</f>
        <v>1600</v>
      </c>
      <c r="D58" s="25">
        <f>D59</f>
        <v>1600</v>
      </c>
      <c r="E58" s="25">
        <f>SUM(E59:E61)</f>
        <v>1527.1</v>
      </c>
      <c r="F58" s="25">
        <f>E58/D58*100</f>
        <v>95.443749999999994</v>
      </c>
    </row>
    <row r="59" spans="1:6" ht="51">
      <c r="A59" s="58" t="s">
        <v>218</v>
      </c>
      <c r="B59" s="32" t="s">
        <v>220</v>
      </c>
      <c r="C59" s="25">
        <v>1600</v>
      </c>
      <c r="D59" s="25">
        <v>1600</v>
      </c>
      <c r="E59" s="25">
        <v>1486.3</v>
      </c>
      <c r="F59" s="25">
        <f>E59/D59*100</f>
        <v>92.893749999999997</v>
      </c>
    </row>
    <row r="60" spans="1:6" ht="38.25">
      <c r="A60" s="58" t="s">
        <v>219</v>
      </c>
      <c r="B60" s="32" t="s">
        <v>221</v>
      </c>
      <c r="C60" s="20">
        <v>0</v>
      </c>
      <c r="D60" s="20">
        <v>0</v>
      </c>
      <c r="E60" s="25">
        <v>38.700000000000003</v>
      </c>
      <c r="F60" s="25"/>
    </row>
    <row r="61" spans="1:6" ht="51">
      <c r="A61" s="58" t="s">
        <v>250</v>
      </c>
      <c r="B61" s="32" t="s">
        <v>251</v>
      </c>
      <c r="C61" s="20">
        <v>0</v>
      </c>
      <c r="D61" s="20">
        <v>0</v>
      </c>
      <c r="E61" s="25">
        <v>2.1</v>
      </c>
      <c r="F61" s="25"/>
    </row>
    <row r="62" spans="1:6">
      <c r="A62" s="15" t="s">
        <v>181</v>
      </c>
      <c r="B62" s="62" t="s">
        <v>182</v>
      </c>
      <c r="C62" s="17">
        <f>C63</f>
        <v>1480</v>
      </c>
      <c r="D62" s="17">
        <f>D63</f>
        <v>1480</v>
      </c>
      <c r="E62" s="17">
        <f>E63</f>
        <v>1669.5</v>
      </c>
      <c r="F62" s="17">
        <f>E62/D62*100</f>
        <v>112.80405405405405</v>
      </c>
    </row>
    <row r="63" spans="1:6" ht="25.5">
      <c r="A63" s="18" t="s">
        <v>193</v>
      </c>
      <c r="B63" s="32" t="s">
        <v>194</v>
      </c>
      <c r="C63" s="20">
        <f>C64</f>
        <v>1480</v>
      </c>
      <c r="D63" s="20">
        <f>D64</f>
        <v>1480</v>
      </c>
      <c r="E63" s="20">
        <f>SUM(E64:E65)</f>
        <v>1669.5</v>
      </c>
      <c r="F63" s="25">
        <f>E63/D63*100</f>
        <v>112.80405405405405</v>
      </c>
    </row>
    <row r="64" spans="1:6" ht="51">
      <c r="A64" s="18" t="s">
        <v>222</v>
      </c>
      <c r="B64" s="32" t="s">
        <v>224</v>
      </c>
      <c r="C64" s="20">
        <v>1480</v>
      </c>
      <c r="D64" s="20">
        <v>1480</v>
      </c>
      <c r="E64" s="20">
        <v>1640.2</v>
      </c>
      <c r="F64" s="25">
        <f>E64/D64*100</f>
        <v>110.82432432432432</v>
      </c>
    </row>
    <row r="65" spans="1:6" ht="38.25">
      <c r="A65" s="18" t="s">
        <v>223</v>
      </c>
      <c r="B65" s="32" t="s">
        <v>225</v>
      </c>
      <c r="C65" s="20">
        <v>0</v>
      </c>
      <c r="D65" s="20">
        <v>0</v>
      </c>
      <c r="E65" s="20">
        <v>29.3</v>
      </c>
      <c r="F65" s="25"/>
    </row>
    <row r="66" spans="1:6" ht="25.5">
      <c r="A66" s="8" t="s">
        <v>84</v>
      </c>
      <c r="B66" s="13" t="s">
        <v>85</v>
      </c>
      <c r="C66" s="10">
        <f>C69+C71+C78+C80+C67</f>
        <v>3280</v>
      </c>
      <c r="D66" s="10">
        <f>D69+D71+D78+D80+D67</f>
        <v>3400</v>
      </c>
      <c r="E66" s="10">
        <f>E69+E71+E78+E80+E67</f>
        <v>3166.7</v>
      </c>
      <c r="F66" s="10">
        <f>E66/D66*100</f>
        <v>93.138235294117649</v>
      </c>
    </row>
    <row r="67" spans="1:6" ht="51">
      <c r="A67" s="27" t="s">
        <v>86</v>
      </c>
      <c r="B67" s="28" t="s">
        <v>87</v>
      </c>
      <c r="C67" s="10">
        <f>C68</f>
        <v>0</v>
      </c>
      <c r="D67" s="10">
        <f>D68</f>
        <v>0</v>
      </c>
      <c r="E67" s="10">
        <f>E68</f>
        <v>0</v>
      </c>
      <c r="F67" s="10"/>
    </row>
    <row r="68" spans="1:6" s="26" customFormat="1" ht="38.25">
      <c r="A68" s="31" t="s">
        <v>88</v>
      </c>
      <c r="B68" s="39" t="s">
        <v>89</v>
      </c>
      <c r="C68" s="20">
        <v>0</v>
      </c>
      <c r="D68" s="20">
        <v>0</v>
      </c>
      <c r="E68" s="20">
        <v>0</v>
      </c>
      <c r="F68" s="20"/>
    </row>
    <row r="69" spans="1:6" ht="25.5">
      <c r="A69" s="8" t="s">
        <v>90</v>
      </c>
      <c r="B69" s="9" t="s">
        <v>91</v>
      </c>
      <c r="C69" s="10">
        <f>C70</f>
        <v>0</v>
      </c>
      <c r="D69" s="10">
        <f>D70</f>
        <v>0</v>
      </c>
      <c r="E69" s="10">
        <f>E70</f>
        <v>0</v>
      </c>
      <c r="F69" s="10" t="e">
        <f>E69/D69*100</f>
        <v>#DIV/0!</v>
      </c>
    </row>
    <row r="70" spans="1:6" ht="25.5">
      <c r="A70" s="18" t="s">
        <v>92</v>
      </c>
      <c r="B70" s="19" t="s">
        <v>93</v>
      </c>
      <c r="C70" s="20"/>
      <c r="D70" s="20"/>
      <c r="E70" s="20"/>
      <c r="F70" s="20" t="e">
        <f>E70/D70*100</f>
        <v>#DIV/0!</v>
      </c>
    </row>
    <row r="71" spans="1:6" ht="63.75">
      <c r="A71" s="8" t="s">
        <v>94</v>
      </c>
      <c r="B71" s="9" t="s">
        <v>95</v>
      </c>
      <c r="C71" s="10">
        <f>C72+C76</f>
        <v>3170</v>
      </c>
      <c r="D71" s="10">
        <f>D72+D76</f>
        <v>3170</v>
      </c>
      <c r="E71" s="10">
        <f>E72+E76+E74</f>
        <v>2875</v>
      </c>
      <c r="F71" s="10">
        <f>E71/D71*100</f>
        <v>90.694006309148264</v>
      </c>
    </row>
    <row r="72" spans="1:6" ht="51">
      <c r="A72" s="33" t="s">
        <v>96</v>
      </c>
      <c r="B72" s="34" t="s">
        <v>97</v>
      </c>
      <c r="C72" s="21">
        <f>C73</f>
        <v>2200</v>
      </c>
      <c r="D72" s="21">
        <f>D73</f>
        <v>2200</v>
      </c>
      <c r="E72" s="21">
        <f>E73</f>
        <v>1842.4</v>
      </c>
      <c r="F72" s="21">
        <f>E72/D72*100</f>
        <v>83.74545454545455</v>
      </c>
    </row>
    <row r="73" spans="1:6" ht="51">
      <c r="A73" s="18" t="s">
        <v>165</v>
      </c>
      <c r="B73" s="19" t="s">
        <v>166</v>
      </c>
      <c r="C73" s="25">
        <v>2200</v>
      </c>
      <c r="D73" s="25">
        <v>2200</v>
      </c>
      <c r="E73" s="25">
        <v>1842.4</v>
      </c>
      <c r="F73" s="25">
        <f>E73/D73*100</f>
        <v>83.74545454545455</v>
      </c>
    </row>
    <row r="74" spans="1:6" ht="51">
      <c r="A74" s="60" t="s">
        <v>228</v>
      </c>
      <c r="B74" s="16" t="s">
        <v>229</v>
      </c>
      <c r="C74" s="20">
        <v>0</v>
      </c>
      <c r="D74" s="20">
        <v>0</v>
      </c>
      <c r="E74" s="17">
        <f>E75</f>
        <v>7.1</v>
      </c>
      <c r="F74" s="17"/>
    </row>
    <row r="75" spans="1:6" ht="51">
      <c r="A75" s="18" t="s">
        <v>226</v>
      </c>
      <c r="B75" s="19" t="s">
        <v>227</v>
      </c>
      <c r="C75" s="20">
        <v>0</v>
      </c>
      <c r="D75" s="20">
        <v>0</v>
      </c>
      <c r="E75" s="25">
        <v>7.1</v>
      </c>
      <c r="F75" s="25"/>
    </row>
    <row r="76" spans="1:6" ht="63.75">
      <c r="A76" s="33" t="s">
        <v>98</v>
      </c>
      <c r="B76" s="34" t="s">
        <v>99</v>
      </c>
      <c r="C76" s="21">
        <f>C77</f>
        <v>970</v>
      </c>
      <c r="D76" s="21">
        <f>D77</f>
        <v>970</v>
      </c>
      <c r="E76" s="21">
        <f>E77</f>
        <v>1025.5</v>
      </c>
      <c r="F76" s="21">
        <f t="shared" ref="F76:F90" si="3">E76/D76*100</f>
        <v>105.72164948453609</v>
      </c>
    </row>
    <row r="77" spans="1:6" ht="51">
      <c r="A77" s="18" t="s">
        <v>183</v>
      </c>
      <c r="B77" s="19" t="s">
        <v>184</v>
      </c>
      <c r="C77" s="20">
        <v>970</v>
      </c>
      <c r="D77" s="20">
        <v>970</v>
      </c>
      <c r="E77" s="20">
        <v>1025.5</v>
      </c>
      <c r="F77" s="20">
        <f t="shared" si="3"/>
        <v>105.72164948453609</v>
      </c>
    </row>
    <row r="78" spans="1:6" ht="63.75">
      <c r="A78" s="40" t="s">
        <v>100</v>
      </c>
      <c r="B78" s="37" t="s">
        <v>101</v>
      </c>
      <c r="C78" s="20">
        <f>C79</f>
        <v>0</v>
      </c>
      <c r="D78" s="20">
        <f>D79</f>
        <v>0</v>
      </c>
      <c r="E78" s="20">
        <f>E79</f>
        <v>0</v>
      </c>
      <c r="F78" s="20" t="e">
        <f t="shared" si="3"/>
        <v>#DIV/0!</v>
      </c>
    </row>
    <row r="79" spans="1:6" ht="51">
      <c r="A79" s="41" t="s">
        <v>102</v>
      </c>
      <c r="B79" s="19" t="s">
        <v>103</v>
      </c>
      <c r="C79" s="20">
        <v>0</v>
      </c>
      <c r="D79" s="20">
        <v>0</v>
      </c>
      <c r="E79" s="20">
        <v>0</v>
      </c>
      <c r="F79" s="20" t="e">
        <f t="shared" si="3"/>
        <v>#DIV/0!</v>
      </c>
    </row>
    <row r="80" spans="1:6" ht="51">
      <c r="A80" s="8" t="s">
        <v>104</v>
      </c>
      <c r="B80" s="37" t="s">
        <v>105</v>
      </c>
      <c r="C80" s="10">
        <f>C83+C81</f>
        <v>110</v>
      </c>
      <c r="D80" s="10">
        <f>D83+D81</f>
        <v>230</v>
      </c>
      <c r="E80" s="10">
        <f>E83+E81</f>
        <v>291.7</v>
      </c>
      <c r="F80" s="10">
        <f t="shared" si="3"/>
        <v>126.82608695652173</v>
      </c>
    </row>
    <row r="81" spans="1:6" ht="25.5">
      <c r="A81" s="33" t="s">
        <v>106</v>
      </c>
      <c r="B81" s="16" t="s">
        <v>107</v>
      </c>
      <c r="C81" s="21">
        <f>C82</f>
        <v>0</v>
      </c>
      <c r="D81" s="21">
        <f>D82</f>
        <v>0</v>
      </c>
      <c r="E81" s="21">
        <f>E82</f>
        <v>0</v>
      </c>
      <c r="F81" s="21" t="e">
        <f t="shared" si="3"/>
        <v>#DIV/0!</v>
      </c>
    </row>
    <row r="82" spans="1:6" ht="25.5">
      <c r="A82" s="18" t="s">
        <v>108</v>
      </c>
      <c r="B82" s="24" t="s">
        <v>109</v>
      </c>
      <c r="C82" s="20">
        <v>0</v>
      </c>
      <c r="D82" s="20">
        <v>0</v>
      </c>
      <c r="E82" s="20">
        <v>0</v>
      </c>
      <c r="F82" s="20" t="e">
        <f t="shared" si="3"/>
        <v>#DIV/0!</v>
      </c>
    </row>
    <row r="83" spans="1:6" ht="63.75">
      <c r="A83" s="42" t="s">
        <v>110</v>
      </c>
      <c r="B83" s="16" t="s">
        <v>111</v>
      </c>
      <c r="C83" s="17">
        <f>C84</f>
        <v>110</v>
      </c>
      <c r="D83" s="17">
        <f>D84</f>
        <v>230</v>
      </c>
      <c r="E83" s="17">
        <f>E84</f>
        <v>291.7</v>
      </c>
      <c r="F83" s="17">
        <f t="shared" si="3"/>
        <v>126.82608695652173</v>
      </c>
    </row>
    <row r="84" spans="1:6" ht="51">
      <c r="A84" s="43" t="s">
        <v>185</v>
      </c>
      <c r="B84" s="44" t="s">
        <v>186</v>
      </c>
      <c r="C84" s="25">
        <v>110</v>
      </c>
      <c r="D84" s="25">
        <v>230</v>
      </c>
      <c r="E84" s="25">
        <v>291.7</v>
      </c>
      <c r="F84" s="25">
        <f t="shared" si="3"/>
        <v>126.82608695652173</v>
      </c>
    </row>
    <row r="85" spans="1:6" s="22" customFormat="1" ht="25.5">
      <c r="A85" s="8" t="s">
        <v>112</v>
      </c>
      <c r="B85" s="9" t="s">
        <v>113</v>
      </c>
      <c r="C85" s="10">
        <f>C86+C88</f>
        <v>50</v>
      </c>
      <c r="D85" s="10">
        <f>D86+D88</f>
        <v>450</v>
      </c>
      <c r="E85" s="10">
        <f>E86+E88</f>
        <v>576</v>
      </c>
      <c r="F85" s="10">
        <f t="shared" si="3"/>
        <v>128</v>
      </c>
    </row>
    <row r="86" spans="1:6" s="29" customFormat="1">
      <c r="A86" s="36" t="s">
        <v>114</v>
      </c>
      <c r="B86" s="37" t="s">
        <v>115</v>
      </c>
      <c r="C86" s="10">
        <f>C87</f>
        <v>0</v>
      </c>
      <c r="D86" s="10">
        <f>D87</f>
        <v>400</v>
      </c>
      <c r="E86" s="10">
        <f>E87</f>
        <v>423.9</v>
      </c>
      <c r="F86" s="10">
        <f t="shared" si="3"/>
        <v>105.97499999999999</v>
      </c>
    </row>
    <row r="87" spans="1:6" ht="25.5">
      <c r="A87" s="18" t="s">
        <v>187</v>
      </c>
      <c r="B87" s="19" t="s">
        <v>188</v>
      </c>
      <c r="C87" s="20">
        <v>0</v>
      </c>
      <c r="D87" s="20">
        <v>400</v>
      </c>
      <c r="E87" s="20">
        <v>423.9</v>
      </c>
      <c r="F87" s="20">
        <f t="shared" si="3"/>
        <v>105.97499999999999</v>
      </c>
    </row>
    <row r="88" spans="1:6" s="29" customFormat="1">
      <c r="A88" s="36" t="s">
        <v>116</v>
      </c>
      <c r="B88" s="37" t="s">
        <v>117</v>
      </c>
      <c r="C88" s="10">
        <f>C91</f>
        <v>50</v>
      </c>
      <c r="D88" s="10">
        <f>D89+D91</f>
        <v>50</v>
      </c>
      <c r="E88" s="10">
        <f>E89+E91</f>
        <v>152.1</v>
      </c>
      <c r="F88" s="10">
        <f t="shared" si="3"/>
        <v>304.2</v>
      </c>
    </row>
    <row r="89" spans="1:6" s="29" customFormat="1" ht="25.5">
      <c r="A89" s="60" t="s">
        <v>235</v>
      </c>
      <c r="B89" s="16" t="s">
        <v>236</v>
      </c>
      <c r="C89" s="20">
        <v>0</v>
      </c>
      <c r="D89" s="17">
        <f>D90</f>
        <v>50</v>
      </c>
      <c r="E89" s="17">
        <f>E90</f>
        <v>133.9</v>
      </c>
      <c r="F89" s="17">
        <f t="shared" si="3"/>
        <v>267.8</v>
      </c>
    </row>
    <row r="90" spans="1:6" s="29" customFormat="1" ht="25.5">
      <c r="A90" s="57" t="s">
        <v>189</v>
      </c>
      <c r="B90" s="24" t="s">
        <v>190</v>
      </c>
      <c r="C90" s="20">
        <v>0</v>
      </c>
      <c r="D90" s="25">
        <v>50</v>
      </c>
      <c r="E90" s="25">
        <v>133.9</v>
      </c>
      <c r="F90" s="25">
        <f t="shared" si="3"/>
        <v>267.8</v>
      </c>
    </row>
    <row r="91" spans="1:6" s="22" customFormat="1">
      <c r="A91" s="33" t="s">
        <v>118</v>
      </c>
      <c r="B91" s="34" t="s">
        <v>119</v>
      </c>
      <c r="C91" s="21">
        <f>C92</f>
        <v>50</v>
      </c>
      <c r="D91" s="21">
        <f>D92</f>
        <v>0</v>
      </c>
      <c r="E91" s="21">
        <f>E92</f>
        <v>18.2</v>
      </c>
      <c r="F91" s="21"/>
    </row>
    <row r="92" spans="1:6">
      <c r="A92" s="18" t="s">
        <v>213</v>
      </c>
      <c r="B92" s="19" t="s">
        <v>214</v>
      </c>
      <c r="C92" s="20">
        <v>50</v>
      </c>
      <c r="D92" s="20">
        <v>0</v>
      </c>
      <c r="E92" s="20">
        <v>18.2</v>
      </c>
      <c r="F92" s="20"/>
    </row>
    <row r="93" spans="1:6" ht="25.5">
      <c r="A93" s="8" t="s">
        <v>120</v>
      </c>
      <c r="B93" s="13" t="s">
        <v>121</v>
      </c>
      <c r="C93" s="10">
        <f>C94+C99</f>
        <v>1100</v>
      </c>
      <c r="D93" s="10">
        <f t="shared" ref="D93:E93" si="4">D94+D99</f>
        <v>1100</v>
      </c>
      <c r="E93" s="10">
        <f t="shared" si="4"/>
        <v>892.19999999999993</v>
      </c>
      <c r="F93" s="10">
        <f>E93/D93*100</f>
        <v>81.109090909090895</v>
      </c>
    </row>
    <row r="94" spans="1:6" s="29" customFormat="1" ht="25.5">
      <c r="A94" s="49" t="s">
        <v>122</v>
      </c>
      <c r="B94" s="50" t="s">
        <v>123</v>
      </c>
      <c r="C94" s="38">
        <f>C95</f>
        <v>1100</v>
      </c>
      <c r="D94" s="38">
        <f>D95</f>
        <v>1100</v>
      </c>
      <c r="E94" s="38">
        <f>E95+E97</f>
        <v>799.8</v>
      </c>
      <c r="F94" s="38">
        <f>E94/D94*100</f>
        <v>72.709090909090904</v>
      </c>
    </row>
    <row r="95" spans="1:6" s="22" customFormat="1" ht="25.5">
      <c r="A95" s="42" t="s">
        <v>124</v>
      </c>
      <c r="B95" s="51" t="s">
        <v>125</v>
      </c>
      <c r="C95" s="21">
        <f>C96</f>
        <v>1100</v>
      </c>
      <c r="D95" s="21">
        <f>D96</f>
        <v>1100</v>
      </c>
      <c r="E95" s="21">
        <f>E96</f>
        <v>799.3</v>
      </c>
      <c r="F95" s="21">
        <f>E95/D95*100</f>
        <v>72.663636363636357</v>
      </c>
    </row>
    <row r="96" spans="1:6" ht="51">
      <c r="A96" s="52" t="s">
        <v>167</v>
      </c>
      <c r="B96" s="53" t="s">
        <v>168</v>
      </c>
      <c r="C96" s="20">
        <v>1100</v>
      </c>
      <c r="D96" s="20">
        <v>1100</v>
      </c>
      <c r="E96" s="20">
        <v>799.3</v>
      </c>
      <c r="F96" s="20">
        <f>E96/D96*100</f>
        <v>72.663636363636357</v>
      </c>
    </row>
    <row r="97" spans="1:6" ht="38.25">
      <c r="A97" s="61" t="s">
        <v>232</v>
      </c>
      <c r="B97" s="51" t="s">
        <v>233</v>
      </c>
      <c r="C97" s="20">
        <v>0</v>
      </c>
      <c r="D97" s="20">
        <v>0</v>
      </c>
      <c r="E97" s="17">
        <f>E98</f>
        <v>0.5</v>
      </c>
      <c r="F97" s="17"/>
    </row>
    <row r="98" spans="1:6" ht="38.25">
      <c r="A98" s="52" t="s">
        <v>230</v>
      </c>
      <c r="B98" s="53" t="s">
        <v>231</v>
      </c>
      <c r="C98" s="20">
        <v>0</v>
      </c>
      <c r="D98" s="20">
        <v>0</v>
      </c>
      <c r="E98" s="20">
        <v>0.5</v>
      </c>
      <c r="F98" s="20"/>
    </row>
    <row r="99" spans="1:6" ht="51">
      <c r="A99" s="49" t="s">
        <v>126</v>
      </c>
      <c r="B99" s="50" t="s">
        <v>127</v>
      </c>
      <c r="C99" s="38">
        <f t="shared" ref="C99:E100" si="5">C100</f>
        <v>0</v>
      </c>
      <c r="D99" s="38">
        <f t="shared" si="5"/>
        <v>0</v>
      </c>
      <c r="E99" s="38">
        <f t="shared" si="5"/>
        <v>92.4</v>
      </c>
      <c r="F99" s="38"/>
    </row>
    <row r="100" spans="1:6" s="22" customFormat="1" ht="51">
      <c r="A100" s="42" t="s">
        <v>128</v>
      </c>
      <c r="B100" s="48" t="s">
        <v>129</v>
      </c>
      <c r="C100" s="21">
        <f t="shared" si="5"/>
        <v>0</v>
      </c>
      <c r="D100" s="21">
        <f t="shared" si="5"/>
        <v>0</v>
      </c>
      <c r="E100" s="21">
        <f t="shared" si="5"/>
        <v>92.4</v>
      </c>
      <c r="F100" s="20"/>
    </row>
    <row r="101" spans="1:6" ht="51">
      <c r="A101" s="52" t="s">
        <v>169</v>
      </c>
      <c r="B101" s="46" t="s">
        <v>170</v>
      </c>
      <c r="C101" s="20">
        <v>0</v>
      </c>
      <c r="D101" s="20">
        <v>0</v>
      </c>
      <c r="E101" s="20">
        <v>92.4</v>
      </c>
      <c r="F101" s="20"/>
    </row>
    <row r="102" spans="1:6">
      <c r="A102" s="8" t="s">
        <v>130</v>
      </c>
      <c r="B102" s="13" t="s">
        <v>131</v>
      </c>
      <c r="C102" s="10">
        <f>C103</f>
        <v>0</v>
      </c>
      <c r="D102" s="10">
        <f t="shared" ref="D102:E102" si="6">D103</f>
        <v>59.7</v>
      </c>
      <c r="E102" s="10">
        <f t="shared" si="6"/>
        <v>59.7</v>
      </c>
      <c r="F102" s="10">
        <f>E102/D102*100</f>
        <v>100</v>
      </c>
    </row>
    <row r="103" spans="1:6" s="29" customFormat="1" ht="25.5">
      <c r="A103" s="36" t="s">
        <v>132</v>
      </c>
      <c r="B103" s="50" t="s">
        <v>133</v>
      </c>
      <c r="C103" s="38">
        <f>SUM(C104:C104)</f>
        <v>0</v>
      </c>
      <c r="D103" s="38">
        <f>SUM(D104:D104)</f>
        <v>59.7</v>
      </c>
      <c r="E103" s="38">
        <f>SUM(E104:E104)</f>
        <v>59.7</v>
      </c>
      <c r="F103" s="38">
        <f>E103/D103*100</f>
        <v>100</v>
      </c>
    </row>
    <row r="104" spans="1:6" ht="25.5">
      <c r="A104" s="23" t="s">
        <v>195</v>
      </c>
      <c r="B104" s="53" t="s">
        <v>196</v>
      </c>
      <c r="C104" s="25">
        <v>0</v>
      </c>
      <c r="D104" s="25">
        <v>59.7</v>
      </c>
      <c r="E104" s="25">
        <v>59.7</v>
      </c>
      <c r="F104" s="25">
        <f>E104/D104*100</f>
        <v>100</v>
      </c>
    </row>
    <row r="105" spans="1:6">
      <c r="A105" s="8" t="s">
        <v>134</v>
      </c>
      <c r="B105" s="9" t="s">
        <v>135</v>
      </c>
      <c r="C105" s="10">
        <f>C106+C108</f>
        <v>0</v>
      </c>
      <c r="D105" s="10">
        <f>D106+D108</f>
        <v>355.3</v>
      </c>
      <c r="E105" s="10">
        <f>E106+E108</f>
        <v>2187.8000000000002</v>
      </c>
      <c r="F105" s="10">
        <f>E105/D105*100</f>
        <v>615.76132845482687</v>
      </c>
    </row>
    <row r="106" spans="1:6" s="29" customFormat="1">
      <c r="A106" s="8" t="s">
        <v>136</v>
      </c>
      <c r="B106" s="9" t="s">
        <v>137</v>
      </c>
      <c r="C106" s="10">
        <f>C107</f>
        <v>0</v>
      </c>
      <c r="D106" s="10">
        <f>D107</f>
        <v>0</v>
      </c>
      <c r="E106" s="10">
        <f>E107</f>
        <v>0</v>
      </c>
      <c r="F106" s="10"/>
    </row>
    <row r="107" spans="1:6">
      <c r="A107" s="18" t="s">
        <v>171</v>
      </c>
      <c r="B107" s="19" t="s">
        <v>172</v>
      </c>
      <c r="C107" s="20">
        <v>0</v>
      </c>
      <c r="D107" s="20">
        <v>0</v>
      </c>
      <c r="E107" s="20">
        <v>0</v>
      </c>
      <c r="F107" s="20"/>
    </row>
    <row r="108" spans="1:6" s="29" customFormat="1">
      <c r="A108" s="8" t="s">
        <v>138</v>
      </c>
      <c r="B108" s="9" t="s">
        <v>139</v>
      </c>
      <c r="C108" s="10">
        <f>C109</f>
        <v>0</v>
      </c>
      <c r="D108" s="10">
        <f>D109</f>
        <v>355.3</v>
      </c>
      <c r="E108" s="10">
        <f>E109</f>
        <v>2187.8000000000002</v>
      </c>
      <c r="F108" s="10">
        <f t="shared" ref="F108:F127" si="7">E108/D108*100</f>
        <v>615.76132845482687</v>
      </c>
    </row>
    <row r="109" spans="1:6">
      <c r="A109" s="18" t="s">
        <v>197</v>
      </c>
      <c r="B109" s="19" t="s">
        <v>198</v>
      </c>
      <c r="C109" s="20">
        <v>0</v>
      </c>
      <c r="D109" s="20">
        <v>355.3</v>
      </c>
      <c r="E109" s="20">
        <v>2187.8000000000002</v>
      </c>
      <c r="F109" s="20">
        <f t="shared" si="7"/>
        <v>615.76132845482687</v>
      </c>
    </row>
    <row r="110" spans="1:6">
      <c r="A110" s="8" t="s">
        <v>140</v>
      </c>
      <c r="B110" s="13" t="s">
        <v>141</v>
      </c>
      <c r="C110" s="10">
        <f>C111+C128</f>
        <v>19215.099999999999</v>
      </c>
      <c r="D110" s="10">
        <f t="shared" ref="D110" si="8">D111+D128</f>
        <v>49444.3</v>
      </c>
      <c r="E110" s="10">
        <f>E111+E128</f>
        <v>46952.4</v>
      </c>
      <c r="F110" s="10">
        <f t="shared" si="7"/>
        <v>94.960187524143322</v>
      </c>
    </row>
    <row r="111" spans="1:6" ht="25.5">
      <c r="A111" s="40" t="s">
        <v>142</v>
      </c>
      <c r="B111" s="9" t="s">
        <v>143</v>
      </c>
      <c r="C111" s="10">
        <f>C112+C115+C120+C125</f>
        <v>19215.099999999999</v>
      </c>
      <c r="D111" s="10">
        <f>D112+D115+D120+D125</f>
        <v>49444.3</v>
      </c>
      <c r="E111" s="10">
        <f>E112+E115+E120+E125</f>
        <v>46960</v>
      </c>
      <c r="F111" s="10">
        <f t="shared" si="7"/>
        <v>94.97555835556372</v>
      </c>
    </row>
    <row r="112" spans="1:6" s="29" customFormat="1">
      <c r="A112" s="12" t="s">
        <v>144</v>
      </c>
      <c r="B112" s="13" t="s">
        <v>145</v>
      </c>
      <c r="C112" s="10">
        <f t="shared" ref="C112:E113" si="9">C113</f>
        <v>12671.6</v>
      </c>
      <c r="D112" s="10">
        <f t="shared" si="9"/>
        <v>12671.6</v>
      </c>
      <c r="E112" s="10">
        <f t="shared" si="9"/>
        <v>10187.299999999999</v>
      </c>
      <c r="F112" s="10">
        <f t="shared" si="7"/>
        <v>80.394740995612224</v>
      </c>
    </row>
    <row r="113" spans="1:6" s="22" customFormat="1">
      <c r="A113" s="42" t="s">
        <v>146</v>
      </c>
      <c r="B113" s="34" t="s">
        <v>147</v>
      </c>
      <c r="C113" s="21">
        <f t="shared" si="9"/>
        <v>12671.6</v>
      </c>
      <c r="D113" s="21">
        <f t="shared" si="9"/>
        <v>12671.6</v>
      </c>
      <c r="E113" s="21">
        <f t="shared" si="9"/>
        <v>10187.299999999999</v>
      </c>
      <c r="F113" s="21">
        <f t="shared" si="7"/>
        <v>80.394740995612224</v>
      </c>
    </row>
    <row r="114" spans="1:6" ht="25.5">
      <c r="A114" s="52" t="s">
        <v>199</v>
      </c>
      <c r="B114" s="19" t="s">
        <v>200</v>
      </c>
      <c r="C114" s="20">
        <v>12671.6</v>
      </c>
      <c r="D114" s="20">
        <v>12671.6</v>
      </c>
      <c r="E114" s="20">
        <v>10187.299999999999</v>
      </c>
      <c r="F114" s="20">
        <f t="shared" si="7"/>
        <v>80.394740995612224</v>
      </c>
    </row>
    <row r="115" spans="1:6" s="29" customFormat="1" ht="25.5">
      <c r="A115" s="12" t="s">
        <v>148</v>
      </c>
      <c r="B115" s="13" t="s">
        <v>149</v>
      </c>
      <c r="C115" s="10">
        <f>C118+C116</f>
        <v>128.4</v>
      </c>
      <c r="D115" s="10">
        <f t="shared" ref="D115:E115" si="10">D118+D116</f>
        <v>249.7</v>
      </c>
      <c r="E115" s="10">
        <f t="shared" si="10"/>
        <v>249.7</v>
      </c>
      <c r="F115" s="10">
        <f t="shared" si="7"/>
        <v>100</v>
      </c>
    </row>
    <row r="116" spans="1:6" ht="38.25">
      <c r="A116" s="42" t="s">
        <v>211</v>
      </c>
      <c r="B116" s="16" t="s">
        <v>212</v>
      </c>
      <c r="C116" s="17">
        <v>0</v>
      </c>
      <c r="D116" s="17">
        <f>D117</f>
        <v>121.3</v>
      </c>
      <c r="E116" s="17">
        <f>E117</f>
        <v>121.3</v>
      </c>
      <c r="F116" s="25">
        <f t="shared" si="7"/>
        <v>100</v>
      </c>
    </row>
    <row r="117" spans="1:6" ht="38.25">
      <c r="A117" s="41" t="s">
        <v>201</v>
      </c>
      <c r="B117" s="19" t="s">
        <v>202</v>
      </c>
      <c r="C117" s="25">
        <v>0</v>
      </c>
      <c r="D117" s="25">
        <v>121.3</v>
      </c>
      <c r="E117" s="25">
        <v>121.3</v>
      </c>
      <c r="F117" s="25">
        <f t="shared" si="7"/>
        <v>100</v>
      </c>
    </row>
    <row r="118" spans="1:6" s="22" customFormat="1">
      <c r="A118" s="47" t="s">
        <v>150</v>
      </c>
      <c r="B118" s="34" t="s">
        <v>151</v>
      </c>
      <c r="C118" s="17">
        <f>C119</f>
        <v>128.4</v>
      </c>
      <c r="D118" s="17">
        <f>D119</f>
        <v>128.4</v>
      </c>
      <c r="E118" s="17">
        <f>E119</f>
        <v>128.4</v>
      </c>
      <c r="F118" s="25">
        <f t="shared" si="7"/>
        <v>100</v>
      </c>
    </row>
    <row r="119" spans="1:6">
      <c r="A119" s="41" t="s">
        <v>203</v>
      </c>
      <c r="B119" s="19" t="s">
        <v>237</v>
      </c>
      <c r="C119" s="25">
        <v>128.4</v>
      </c>
      <c r="D119" s="25">
        <v>128.4</v>
      </c>
      <c r="E119" s="25">
        <v>128.4</v>
      </c>
      <c r="F119" s="25">
        <f t="shared" si="7"/>
        <v>100</v>
      </c>
    </row>
    <row r="120" spans="1:6" s="29" customFormat="1">
      <c r="A120" s="12" t="s">
        <v>152</v>
      </c>
      <c r="B120" s="37" t="s">
        <v>153</v>
      </c>
      <c r="C120" s="10">
        <f>C121+C123</f>
        <v>775.9</v>
      </c>
      <c r="D120" s="10">
        <f>D121+D123</f>
        <v>787.59999999999991</v>
      </c>
      <c r="E120" s="10">
        <f>E121+E123</f>
        <v>787.59999999999991</v>
      </c>
      <c r="F120" s="10">
        <f t="shared" si="7"/>
        <v>100</v>
      </c>
    </row>
    <row r="121" spans="1:6" s="22" customFormat="1" ht="25.5">
      <c r="A121" s="47" t="s">
        <v>154</v>
      </c>
      <c r="B121" s="34" t="s">
        <v>155</v>
      </c>
      <c r="C121" s="17">
        <f>C122</f>
        <v>380.4</v>
      </c>
      <c r="D121" s="17">
        <f>D122</f>
        <v>380.4</v>
      </c>
      <c r="E121" s="17">
        <f>E122</f>
        <v>380.4</v>
      </c>
      <c r="F121" s="17">
        <f t="shared" si="7"/>
        <v>100</v>
      </c>
    </row>
    <row r="122" spans="1:6" ht="25.5">
      <c r="A122" s="41" t="s">
        <v>204</v>
      </c>
      <c r="B122" s="46" t="s">
        <v>205</v>
      </c>
      <c r="C122" s="25">
        <v>380.4</v>
      </c>
      <c r="D122" s="25">
        <v>380.4</v>
      </c>
      <c r="E122" s="25">
        <v>380.4</v>
      </c>
      <c r="F122" s="25">
        <f t="shared" si="7"/>
        <v>100</v>
      </c>
    </row>
    <row r="123" spans="1:6" ht="25.5">
      <c r="A123" s="47" t="s">
        <v>206</v>
      </c>
      <c r="B123" s="34" t="s">
        <v>242</v>
      </c>
      <c r="C123" s="17">
        <f>C124</f>
        <v>395.5</v>
      </c>
      <c r="D123" s="17">
        <f>D124</f>
        <v>407.2</v>
      </c>
      <c r="E123" s="17">
        <f>E124</f>
        <v>407.2</v>
      </c>
      <c r="F123" s="17">
        <f t="shared" si="7"/>
        <v>100</v>
      </c>
    </row>
    <row r="124" spans="1:6" ht="25.5">
      <c r="A124" s="52" t="s">
        <v>207</v>
      </c>
      <c r="B124" s="19" t="s">
        <v>208</v>
      </c>
      <c r="C124" s="25">
        <v>395.5</v>
      </c>
      <c r="D124" s="25">
        <v>407.2</v>
      </c>
      <c r="E124" s="25">
        <v>407.2</v>
      </c>
      <c r="F124" s="25">
        <f t="shared" si="7"/>
        <v>100</v>
      </c>
    </row>
    <row r="125" spans="1:6" s="29" customFormat="1">
      <c r="A125" s="49" t="s">
        <v>156</v>
      </c>
      <c r="B125" s="50" t="s">
        <v>157</v>
      </c>
      <c r="C125" s="38">
        <f t="shared" ref="C125:E126" si="11">C126</f>
        <v>5639.2</v>
      </c>
      <c r="D125" s="38">
        <f t="shared" si="11"/>
        <v>35735.4</v>
      </c>
      <c r="E125" s="38">
        <f t="shared" si="11"/>
        <v>35735.4</v>
      </c>
      <c r="F125" s="38">
        <f t="shared" si="7"/>
        <v>100</v>
      </c>
    </row>
    <row r="126" spans="1:6" s="22" customFormat="1">
      <c r="A126" s="42" t="s">
        <v>158</v>
      </c>
      <c r="B126" s="51" t="s">
        <v>159</v>
      </c>
      <c r="C126" s="17">
        <f t="shared" si="11"/>
        <v>5639.2</v>
      </c>
      <c r="D126" s="17">
        <f t="shared" si="11"/>
        <v>35735.4</v>
      </c>
      <c r="E126" s="17">
        <f t="shared" si="11"/>
        <v>35735.4</v>
      </c>
      <c r="F126" s="17">
        <f t="shared" si="7"/>
        <v>100</v>
      </c>
    </row>
    <row r="127" spans="1:6" ht="25.5">
      <c r="A127" s="52" t="s">
        <v>209</v>
      </c>
      <c r="B127" s="53" t="s">
        <v>210</v>
      </c>
      <c r="C127" s="25">
        <v>5639.2</v>
      </c>
      <c r="D127" s="25">
        <v>35735.4</v>
      </c>
      <c r="E127" s="25">
        <v>35735.4</v>
      </c>
      <c r="F127" s="25">
        <f t="shared" si="7"/>
        <v>100</v>
      </c>
    </row>
    <row r="128" spans="1:6" ht="38.25">
      <c r="A128" s="8" t="s">
        <v>160</v>
      </c>
      <c r="B128" s="9" t="s">
        <v>161</v>
      </c>
      <c r="C128" s="38">
        <f t="shared" ref="C128:E129" si="12">C129</f>
        <v>0</v>
      </c>
      <c r="D128" s="38">
        <f t="shared" si="12"/>
        <v>0</v>
      </c>
      <c r="E128" s="38">
        <f t="shared" si="12"/>
        <v>-7.6</v>
      </c>
      <c r="F128" s="38"/>
    </row>
    <row r="129" spans="1:6" ht="38.25">
      <c r="A129" s="63" t="s">
        <v>238</v>
      </c>
      <c r="B129" s="66" t="s">
        <v>239</v>
      </c>
      <c r="C129" s="70">
        <f t="shared" si="12"/>
        <v>0</v>
      </c>
      <c r="D129" s="70">
        <f t="shared" si="12"/>
        <v>0</v>
      </c>
      <c r="E129" s="70">
        <f t="shared" si="12"/>
        <v>-7.6</v>
      </c>
      <c r="F129" s="70"/>
    </row>
    <row r="130" spans="1:6">
      <c r="A130" s="64" t="s">
        <v>234</v>
      </c>
      <c r="B130" s="65" t="s">
        <v>240</v>
      </c>
      <c r="C130" s="70">
        <v>0</v>
      </c>
      <c r="D130" s="70"/>
      <c r="E130" s="70">
        <v>-7.6</v>
      </c>
      <c r="F130" s="70"/>
    </row>
    <row r="131" spans="1:6">
      <c r="A131" s="8"/>
      <c r="B131" s="54" t="s">
        <v>162</v>
      </c>
      <c r="C131" s="55">
        <f>C10+C110</f>
        <v>41890.6</v>
      </c>
      <c r="D131" s="55">
        <f>D10+D110</f>
        <v>73054.8</v>
      </c>
      <c r="E131" s="55">
        <f>E10+E110</f>
        <v>72729.100000000006</v>
      </c>
      <c r="F131" s="55">
        <f>E131/D131*100</f>
        <v>99.554170294080606</v>
      </c>
    </row>
  </sheetData>
  <autoFilter ref="A9:F131"/>
  <mergeCells count="7">
    <mergeCell ref="D7:F7"/>
    <mergeCell ref="A6:F6"/>
    <mergeCell ref="C4:F4"/>
    <mergeCell ref="C5:F5"/>
    <mergeCell ref="D1:F1"/>
    <mergeCell ref="C2:F2"/>
    <mergeCell ref="D3:F3"/>
  </mergeCells>
  <printOptions horizontalCentered="1"/>
  <pageMargins left="0.39370078740157483" right="0.39370078740157483" top="0.21" bottom="0.46" header="0.1574803149606299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Г-2</vt:lpstr>
      <vt:lpstr>'Форма Г-2'!Заголовки_для_печати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Кадушкина Е.В.</cp:lastModifiedBy>
  <cp:lastPrinted>2019-05-28T04:04:14Z</cp:lastPrinted>
  <dcterms:created xsi:type="dcterms:W3CDTF">2018-04-25T11:49:21Z</dcterms:created>
  <dcterms:modified xsi:type="dcterms:W3CDTF">2019-05-30T12:15:01Z</dcterms:modified>
</cp:coreProperties>
</file>