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95" windowWidth="15480" windowHeight="10950" activeTab="0"/>
  </bookViews>
  <sheets>
    <sheet name="ДФ 2020-2021" sheetId="1" r:id="rId1"/>
  </sheets>
  <definedNames>
    <definedName name="_xlnm.Print_Titles" localSheetId="0">'ДФ 2020-2021'!$13:$14</definedName>
  </definedNames>
  <calcPr fullCalcOnLoad="1"/>
</workbook>
</file>

<file path=xl/sharedStrings.xml><?xml version="1.0" encoding="utf-8"?>
<sst xmlns="http://schemas.openxmlformats.org/spreadsheetml/2006/main" count="74" uniqueCount="58">
  <si>
    <t>1.</t>
  </si>
  <si>
    <t>2.</t>
  </si>
  <si>
    <t>в том числе:</t>
  </si>
  <si>
    <t>№ п/п</t>
  </si>
  <si>
    <t xml:space="preserve"> тыс.руб.</t>
  </si>
  <si>
    <t>2.1.</t>
  </si>
  <si>
    <t>2.1.1.</t>
  </si>
  <si>
    <t>2.1.2.</t>
  </si>
  <si>
    <t>к решению Березниковской городской Думы</t>
  </si>
  <si>
    <t>Сумма</t>
  </si>
  <si>
    <t>1.1.</t>
  </si>
  <si>
    <t>1.1.1.</t>
  </si>
  <si>
    <t>1.1.3.</t>
  </si>
  <si>
    <t>ВСЕГО</t>
  </si>
  <si>
    <t>1.1.2.</t>
  </si>
  <si>
    <t>Наименование муниципальной программы, направления расходов</t>
  </si>
  <si>
    <t>3</t>
  </si>
  <si>
    <t>2.1.3.</t>
  </si>
  <si>
    <t>Содержание автомобильных дорог</t>
  </si>
  <si>
    <t>3.</t>
  </si>
  <si>
    <t>3.1.</t>
  </si>
  <si>
    <t xml:space="preserve">Ремонт автомобильных дорог </t>
  </si>
  <si>
    <t>4</t>
  </si>
  <si>
    <t>2020 год</t>
  </si>
  <si>
    <t>Строительство автодороги от перекрестка улиц 8 Марта - Ивачева в г.Усолье до ул. Ивана Дощеникова в г.Березники</t>
  </si>
  <si>
    <t xml:space="preserve">Приложение 12 </t>
  </si>
  <si>
    <t>Базовый объем  муниципального дорожного фонда муниципального образования "Город Березники"</t>
  </si>
  <si>
    <t>Обеспечение деятельности (оказание услуг, выполнение работ) муниципальных учреждений (организаций)</t>
  </si>
  <si>
    <t>2021 год</t>
  </si>
  <si>
    <t>Капитальный ремонт автомобильных дорог</t>
  </si>
  <si>
    <t>Муниципальная программа  "Комплексное благоустройство территории"</t>
  </si>
  <si>
    <t>Иные расходы, не включаемые в  базовый объем  муниципального дорожного фонда муниципального образования "Город Березники"</t>
  </si>
  <si>
    <t>Строительство ул. Большевистская от ул. Мира до ул. 30 лет Победы</t>
  </si>
  <si>
    <t>2.1.4.</t>
  </si>
  <si>
    <t>от 14 декабря 2018 г. № 506</t>
  </si>
  <si>
    <t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 (местный бюджет)</t>
  </si>
  <si>
    <t>2.1.1.3.</t>
  </si>
  <si>
    <t xml:space="preserve">Капитальный ремонт автомобильных дорог </t>
  </si>
  <si>
    <t>2.1.1.1.</t>
  </si>
  <si>
    <t>2.1.1.2.</t>
  </si>
  <si>
    <t>Реконструкция автомобильной дороги п. Орел-Огурдино</t>
  </si>
  <si>
    <t>2.1.1.4.</t>
  </si>
  <si>
    <t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 (краевой бюджет)</t>
  </si>
  <si>
    <t>1.1.3.1</t>
  </si>
  <si>
    <t>1.1.4.</t>
  </si>
  <si>
    <t>2.1.2.1</t>
  </si>
  <si>
    <t>2.1.2.2.</t>
  </si>
  <si>
    <t>2.1.2.3.</t>
  </si>
  <si>
    <t>Распределение средств муниципального дорожного фонда                                                                                             муниципального образования "Город Березники"                                                                                     на 2020 - 2021 годы</t>
  </si>
  <si>
    <t>2.1.1.5.</t>
  </si>
  <si>
    <t>Реконструкция ул. Новосодовая от Чуртанского шоссе до поворота на мост через р. Кама</t>
  </si>
  <si>
    <t>3.2.</t>
  </si>
  <si>
    <t>Муниципальная программа "Формирование современной городской среды на территории муниципального образования "Город Березники" на 2018-2022 годы"</t>
  </si>
  <si>
    <t>2.2.</t>
  </si>
  <si>
    <t>2.2.1.</t>
  </si>
  <si>
    <t>Приложение 12</t>
  </si>
  <si>
    <t>Реализация муниципальных программ формирования современной городской среды (благоустройство дворовых территорий)</t>
  </si>
  <si>
    <t xml:space="preserve">от 31 июля 2019 г. № 620 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</si>
</sst>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_ ;[Red]\-#,##0\ "/>
    <numFmt numFmtId="175" formatCode="#,##0.0_ ;[Red]\-#,##0.0\ "/>
    <numFmt numFmtId="176" formatCode="#,##0.0;\-#,##0.0"/>
    <numFmt numFmtId="177" formatCode="#,##0.0"/>
    <numFmt numFmtId="178" formatCode="#,##0.000"/>
    <numFmt numFmtId="179" formatCode="0_ ;[Red]\-0\ "/>
    <numFmt numFmtId="180" formatCode="#,##0_р_."/>
    <numFmt numFmtId="181" formatCode="#,##0.0_ ;\-#,##0.0\ "/>
    <numFmt numFmtId="182" formatCode="#,##0.00_ ;[Red]\-#,##0.00\ "/>
    <numFmt numFmtId="183" formatCode="0.000%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#,##0.0;[Red]\-#,##0.0"/>
    <numFmt numFmtId="201" formatCode="0.0_ ;[Red]\-0.0\ "/>
    <numFmt numFmtId="202" formatCode="d\ mmmm\,\ yyyy"/>
    <numFmt numFmtId="203" formatCode="#,##0.000_ ;[Red]\-#,##0.000\ "/>
    <numFmt numFmtId="204" formatCode="_*\ &quot; &quot;_-"/>
    <numFmt numFmtId="205" formatCode="_-* #,##0_-;\-* #,##0_-;_-* &quot; &quot;_-;_-@_-"/>
    <numFmt numFmtId="206" formatCode="_-* #,##0.0&quot;р.&quot;_-;\-* #,##0.0&quot;р.&quot;_-;_-* &quot;-&quot;?&quot;р.&quot;_-;_-@_-"/>
    <numFmt numFmtId="207" formatCode="_-* #,##0.0_р_._-;\-* #,##0.0_р_._-;_-* &quot;-&quot;?_р_._-;_-@_-"/>
    <numFmt numFmtId="208" formatCode="_-* #,##0.00_р_._-;\-* #,##0.00_р_._-;_-* &quot;-&quot;?_р_._-;_-@_-"/>
    <numFmt numFmtId="209" formatCode="_-* #,##0_р_._-;\-* #,##0_р_._-;_-* &quot;-&quot;?_р_._-;_-@_-"/>
    <numFmt numFmtId="210" formatCode="[$-FC19]d\ mmmm\ yyyy\ &quot;г.&quot;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\ #,###,###"/>
    <numFmt numFmtId="216" formatCode="#,###,###"/>
  </numFmts>
  <fonts count="27">
    <font>
      <sz val="10"/>
      <name val="Arial Cyr"/>
      <family val="0"/>
    </font>
    <font>
      <sz val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1" fillId="0" borderId="0">
      <alignment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49" fontId="4" fillId="0" borderId="0" xfId="56" applyNumberFormat="1" applyFont="1" applyAlignment="1">
      <alignment horizontal="left" vertical="top"/>
      <protection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49" fontId="5" fillId="0" borderId="0" xfId="56" applyNumberFormat="1" applyFont="1" applyAlignment="1">
      <alignment horizontal="left" vertical="top"/>
      <protection/>
    </xf>
    <xf numFmtId="0" fontId="6" fillId="0" borderId="0" xfId="0" applyFont="1" applyAlignment="1">
      <alignment vertical="top"/>
    </xf>
    <xf numFmtId="0" fontId="9" fillId="0" borderId="0" xfId="0" applyFont="1" applyAlignment="1">
      <alignment vertical="top"/>
    </xf>
    <xf numFmtId="177" fontId="4" fillId="0" borderId="0" xfId="0" applyNumberFormat="1" applyFont="1" applyAlignment="1">
      <alignment horizontal="right"/>
    </xf>
    <xf numFmtId="3" fontId="7" fillId="0" borderId="10" xfId="57" applyNumberFormat="1" applyFont="1" applyBorder="1" applyAlignment="1">
      <alignment horizontal="left" vertical="top" wrapText="1"/>
      <protection/>
    </xf>
    <xf numFmtId="49" fontId="7" fillId="0" borderId="10" xfId="57" applyNumberFormat="1" applyFont="1" applyBorder="1" applyAlignment="1">
      <alignment horizontal="left" vertical="top" wrapText="1"/>
      <protection/>
    </xf>
    <xf numFmtId="0" fontId="7" fillId="0" borderId="10" xfId="56" applyFont="1" applyFill="1" applyBorder="1" applyAlignment="1">
      <alignment horizontal="left" vertical="top" wrapText="1"/>
      <protection/>
    </xf>
    <xf numFmtId="177" fontId="7" fillId="24" borderId="10" xfId="56" applyNumberFormat="1" applyFont="1" applyFill="1" applyBorder="1" applyAlignment="1">
      <alignment horizontal="right" vertical="top"/>
      <protection/>
    </xf>
    <xf numFmtId="177" fontId="7" fillId="0" borderId="10" xfId="0" applyNumberFormat="1" applyFont="1" applyBorder="1" applyAlignment="1">
      <alignment horizontal="right" vertical="top"/>
    </xf>
    <xf numFmtId="177" fontId="7" fillId="0" borderId="10" xfId="56" applyNumberFormat="1" applyFont="1" applyFill="1" applyBorder="1" applyAlignment="1">
      <alignment horizontal="right" vertical="top" wrapText="1"/>
      <protection/>
    </xf>
    <xf numFmtId="0" fontId="4" fillId="0" borderId="10" xfId="0" applyFont="1" applyBorder="1" applyAlignment="1">
      <alignment horizontal="center" vertical="top" wrapText="1"/>
    </xf>
    <xf numFmtId="0" fontId="4" fillId="0" borderId="10" xfId="56" applyFont="1" applyBorder="1" applyAlignment="1">
      <alignment horizontal="center" vertical="top" wrapText="1"/>
      <protection/>
    </xf>
    <xf numFmtId="49" fontId="4" fillId="0" borderId="10" xfId="56" applyNumberFormat="1" applyFont="1" applyBorder="1" applyAlignment="1">
      <alignment horizontal="center" vertical="top" wrapText="1"/>
      <protection/>
    </xf>
    <xf numFmtId="49" fontId="6" fillId="0" borderId="11" xfId="56" applyNumberFormat="1" applyFont="1" applyBorder="1" applyAlignment="1">
      <alignment horizontal="center" vertical="top" wrapText="1"/>
      <protection/>
    </xf>
    <xf numFmtId="0" fontId="4" fillId="0" borderId="0" xfId="0" applyFont="1" applyFill="1" applyAlignment="1">
      <alignment vertical="top"/>
    </xf>
    <xf numFmtId="49" fontId="7" fillId="0" borderId="10" xfId="57" applyNumberFormat="1" applyFont="1" applyBorder="1" applyAlignment="1">
      <alignment horizontal="left" vertical="top"/>
      <protection/>
    </xf>
    <xf numFmtId="49" fontId="7" fillId="0" borderId="10" xfId="0" applyNumberFormat="1" applyFont="1" applyBorder="1" applyAlignment="1">
      <alignment horizontal="left" vertical="top"/>
    </xf>
    <xf numFmtId="177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 vertical="top"/>
    </xf>
    <xf numFmtId="177" fontId="4" fillId="0" borderId="0" xfId="0" applyNumberFormat="1" applyFont="1" applyAlignment="1">
      <alignment horizontal="right"/>
    </xf>
    <xf numFmtId="0" fontId="8" fillId="0" borderId="0" xfId="56" applyNumberFormat="1" applyFont="1" applyAlignment="1">
      <alignment horizontal="center" vertical="top" wrapText="1"/>
      <protection/>
    </xf>
    <xf numFmtId="0" fontId="4" fillId="0" borderId="12" xfId="0" applyFont="1" applyBorder="1" applyAlignment="1">
      <alignment horizontal="right" vertical="top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3" xfId="56" applyFont="1" applyBorder="1" applyAlignment="1">
      <alignment horizontal="center" vertical="top" wrapText="1"/>
      <protection/>
    </xf>
    <xf numFmtId="0" fontId="6" fillId="0" borderId="14" xfId="56" applyFont="1" applyBorder="1" applyAlignment="1">
      <alignment horizontal="center" vertical="top" wrapText="1"/>
      <protection/>
    </xf>
    <xf numFmtId="49" fontId="6" fillId="0" borderId="15" xfId="56" applyNumberFormat="1" applyFont="1" applyBorder="1" applyAlignment="1">
      <alignment horizontal="center" vertical="top" wrapText="1"/>
      <protection/>
    </xf>
    <xf numFmtId="49" fontId="6" fillId="0" borderId="11" xfId="56" applyNumberFormat="1" applyFont="1" applyBorder="1" applyAlignment="1">
      <alignment horizontal="center" vertical="top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Бюджет2001_1" xfId="56"/>
    <cellStyle name="Обычный_РАСХ98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tabSelected="1" zoomScalePageLayoutView="0" workbookViewId="0" topLeftCell="A1">
      <selection activeCell="J12" sqref="J12"/>
    </sheetView>
  </sheetViews>
  <sheetFormatPr defaultColWidth="9.00390625" defaultRowHeight="12.75"/>
  <cols>
    <col min="1" max="1" width="7.625" style="1" customWidth="1"/>
    <col min="2" max="2" width="77.00390625" style="1" customWidth="1"/>
    <col min="3" max="3" width="13.125" style="4" customWidth="1"/>
    <col min="4" max="4" width="12.25390625" style="4" customWidth="1"/>
    <col min="5" max="16384" width="9.125" style="4" customWidth="1"/>
  </cols>
  <sheetData>
    <row r="1" spans="3:4" ht="12.75">
      <c r="C1" s="1"/>
      <c r="D1" s="8" t="s">
        <v>55</v>
      </c>
    </row>
    <row r="2" spans="3:4" ht="12.75">
      <c r="C2" s="1"/>
      <c r="D2" s="8" t="s">
        <v>8</v>
      </c>
    </row>
    <row r="3" spans="3:4" ht="12.75">
      <c r="C3" s="23"/>
      <c r="D3" s="22" t="s">
        <v>57</v>
      </c>
    </row>
    <row r="4" ht="12.75">
      <c r="C4" s="1"/>
    </row>
    <row r="5" spans="3:4" ht="12.75">
      <c r="C5" s="24" t="s">
        <v>25</v>
      </c>
      <c r="D5" s="24"/>
    </row>
    <row r="6" spans="2:4" ht="12.75">
      <c r="B6" s="24" t="s">
        <v>8</v>
      </c>
      <c r="C6" s="24"/>
      <c r="D6" s="24"/>
    </row>
    <row r="7" spans="1:4" ht="12.75">
      <c r="A7" s="24" t="s">
        <v>34</v>
      </c>
      <c r="B7" s="24"/>
      <c r="C7" s="24"/>
      <c r="D7" s="24"/>
    </row>
    <row r="8" spans="1:4" ht="12.75">
      <c r="A8" s="8"/>
      <c r="B8" s="8"/>
      <c r="C8" s="8"/>
      <c r="D8" s="8"/>
    </row>
    <row r="9" spans="1:4" ht="12.75">
      <c r="A9" s="8"/>
      <c r="B9" s="8"/>
      <c r="C9" s="8"/>
      <c r="D9" s="8"/>
    </row>
    <row r="10" ht="12.75">
      <c r="D10" s="19"/>
    </row>
    <row r="11" ht="6" customHeight="1"/>
    <row r="12" spans="1:4" s="7" customFormat="1" ht="70.5" customHeight="1">
      <c r="A12" s="25" t="s">
        <v>48</v>
      </c>
      <c r="B12" s="25"/>
      <c r="C12" s="25"/>
      <c r="D12" s="25"/>
    </row>
    <row r="13" spans="1:4" ht="13.5" customHeight="1">
      <c r="A13" s="2"/>
      <c r="B13" s="5"/>
      <c r="C13" s="26" t="s">
        <v>4</v>
      </c>
      <c r="D13" s="26"/>
    </row>
    <row r="14" spans="1:4" s="3" customFormat="1" ht="21" customHeight="1">
      <c r="A14" s="27" t="s">
        <v>3</v>
      </c>
      <c r="B14" s="29" t="s">
        <v>15</v>
      </c>
      <c r="C14" s="31" t="s">
        <v>9</v>
      </c>
      <c r="D14" s="32"/>
    </row>
    <row r="15" spans="1:4" s="3" customFormat="1" ht="27" customHeight="1">
      <c r="A15" s="28"/>
      <c r="B15" s="30"/>
      <c r="C15" s="18" t="s">
        <v>23</v>
      </c>
      <c r="D15" s="18" t="s">
        <v>28</v>
      </c>
    </row>
    <row r="16" spans="1:4" s="3" customFormat="1" ht="13.5" customHeight="1">
      <c r="A16" s="15">
        <v>1</v>
      </c>
      <c r="B16" s="16">
        <v>2</v>
      </c>
      <c r="C16" s="17" t="s">
        <v>16</v>
      </c>
      <c r="D16" s="17" t="s">
        <v>22</v>
      </c>
    </row>
    <row r="17" spans="1:4" s="6" customFormat="1" ht="31.5" customHeight="1">
      <c r="A17" s="20" t="s">
        <v>0</v>
      </c>
      <c r="B17" s="9" t="s">
        <v>26</v>
      </c>
      <c r="C17" s="12">
        <f>C18</f>
        <v>23140.80000000001</v>
      </c>
      <c r="D17" s="12">
        <f>D18</f>
        <v>360508.5</v>
      </c>
    </row>
    <row r="18" spans="1:4" s="6" customFormat="1" ht="21.75" customHeight="1">
      <c r="A18" s="20" t="s">
        <v>10</v>
      </c>
      <c r="B18" s="9" t="s">
        <v>30</v>
      </c>
      <c r="C18" s="12">
        <f>C20+C21+C22+C25</f>
        <v>23140.80000000001</v>
      </c>
      <c r="D18" s="12">
        <f>D20+D21+D22+D25</f>
        <v>360508.5</v>
      </c>
    </row>
    <row r="19" spans="1:4" s="6" customFormat="1" ht="15.75" customHeight="1">
      <c r="A19" s="20"/>
      <c r="B19" s="9" t="s">
        <v>2</v>
      </c>
      <c r="C19" s="13"/>
      <c r="D19" s="13"/>
    </row>
    <row r="20" spans="1:4" s="6" customFormat="1" ht="39.75" customHeight="1">
      <c r="A20" s="20" t="s">
        <v>11</v>
      </c>
      <c r="B20" s="9" t="s">
        <v>27</v>
      </c>
      <c r="C20" s="13">
        <f>286783.7+1559-279866.5</f>
        <v>8476.200000000012</v>
      </c>
      <c r="D20" s="13">
        <f>286783.7+1559</f>
        <v>288342.7</v>
      </c>
    </row>
    <row r="21" spans="1:4" s="6" customFormat="1" ht="24.75" customHeight="1">
      <c r="A21" s="20" t="s">
        <v>14</v>
      </c>
      <c r="B21" s="9" t="s">
        <v>21</v>
      </c>
      <c r="C21" s="13">
        <f>30886.6-1200-5751-12110</f>
        <v>11825.599999999999</v>
      </c>
      <c r="D21" s="13">
        <f>67326.8-1200</f>
        <v>66126.8</v>
      </c>
    </row>
    <row r="22" spans="1:4" s="6" customFormat="1" ht="51" customHeight="1">
      <c r="A22" s="20" t="s">
        <v>12</v>
      </c>
      <c r="B22" s="9" t="s">
        <v>35</v>
      </c>
      <c r="C22" s="13">
        <f>C24</f>
        <v>0</v>
      </c>
      <c r="D22" s="13">
        <f>D24</f>
        <v>3200</v>
      </c>
    </row>
    <row r="23" spans="1:4" s="6" customFormat="1" ht="15.75">
      <c r="A23" s="20"/>
      <c r="B23" s="9" t="s">
        <v>2</v>
      </c>
      <c r="C23" s="13"/>
      <c r="D23" s="13"/>
    </row>
    <row r="24" spans="1:4" s="6" customFormat="1" ht="24.75" customHeight="1">
      <c r="A24" s="20" t="s">
        <v>43</v>
      </c>
      <c r="B24" s="9" t="s">
        <v>21</v>
      </c>
      <c r="C24" s="13">
        <v>0</v>
      </c>
      <c r="D24" s="13">
        <v>3200</v>
      </c>
    </row>
    <row r="25" spans="1:4" s="6" customFormat="1" ht="24.75" customHeight="1">
      <c r="A25" s="20" t="s">
        <v>44</v>
      </c>
      <c r="B25" s="9" t="s">
        <v>18</v>
      </c>
      <c r="C25" s="13">
        <v>2839</v>
      </c>
      <c r="D25" s="13">
        <v>2839</v>
      </c>
    </row>
    <row r="26" spans="1:4" s="6" customFormat="1" ht="41.25" customHeight="1">
      <c r="A26" s="20" t="s">
        <v>1</v>
      </c>
      <c r="B26" s="9" t="s">
        <v>31</v>
      </c>
      <c r="C26" s="13">
        <f>C27+C43</f>
        <v>446184.69999999995</v>
      </c>
      <c r="D26" s="13">
        <f>D27+D43</f>
        <v>11407</v>
      </c>
    </row>
    <row r="27" spans="1:4" s="6" customFormat="1" ht="21" customHeight="1">
      <c r="A27" s="21" t="s">
        <v>5</v>
      </c>
      <c r="B27" s="9" t="s">
        <v>30</v>
      </c>
      <c r="C27" s="13">
        <f>C29+C36+C41+C42</f>
        <v>442152.69999999995</v>
      </c>
      <c r="D27" s="13">
        <f>D29+D36+D41+D42</f>
        <v>7375</v>
      </c>
    </row>
    <row r="28" spans="1:4" s="6" customFormat="1" ht="15" customHeight="1">
      <c r="A28" s="21"/>
      <c r="B28" s="9" t="s">
        <v>2</v>
      </c>
      <c r="C28" s="13"/>
      <c r="D28" s="13"/>
    </row>
    <row r="29" spans="1:4" s="6" customFormat="1" ht="48" customHeight="1">
      <c r="A29" s="21" t="s">
        <v>6</v>
      </c>
      <c r="B29" s="9" t="s">
        <v>35</v>
      </c>
      <c r="C29" s="13">
        <f>C31+C33+C34+C35+C32</f>
        <v>341683.1</v>
      </c>
      <c r="D29" s="13">
        <f>D31+D33+D34+D35+D32</f>
        <v>5000</v>
      </c>
    </row>
    <row r="30" spans="1:4" s="6" customFormat="1" ht="18" customHeight="1">
      <c r="A30" s="21"/>
      <c r="B30" s="9" t="s">
        <v>2</v>
      </c>
      <c r="C30" s="13"/>
      <c r="D30" s="13"/>
    </row>
    <row r="31" spans="1:4" s="6" customFormat="1" ht="15.75">
      <c r="A31" s="21" t="s">
        <v>38</v>
      </c>
      <c r="B31" s="9" t="s">
        <v>40</v>
      </c>
      <c r="C31" s="13">
        <v>7040</v>
      </c>
      <c r="D31" s="13">
        <v>0</v>
      </c>
    </row>
    <row r="32" spans="1:4" s="6" customFormat="1" ht="31.5">
      <c r="A32" s="21" t="s">
        <v>39</v>
      </c>
      <c r="B32" s="9" t="s">
        <v>50</v>
      </c>
      <c r="C32" s="13">
        <f>296000+34518.1</f>
        <v>330518.1</v>
      </c>
      <c r="D32" s="13">
        <v>0</v>
      </c>
    </row>
    <row r="33" spans="1:4" s="6" customFormat="1" ht="31.5">
      <c r="A33" s="21" t="s">
        <v>36</v>
      </c>
      <c r="B33" s="10" t="s">
        <v>24</v>
      </c>
      <c r="C33" s="13">
        <v>2375</v>
      </c>
      <c r="D33" s="13">
        <v>0</v>
      </c>
    </row>
    <row r="34" spans="1:4" s="6" customFormat="1" ht="19.5" customHeight="1">
      <c r="A34" s="21" t="s">
        <v>41</v>
      </c>
      <c r="B34" s="9" t="s">
        <v>32</v>
      </c>
      <c r="C34" s="13">
        <f>1750</f>
        <v>1750</v>
      </c>
      <c r="D34" s="13">
        <v>0</v>
      </c>
    </row>
    <row r="35" spans="1:4" s="6" customFormat="1" ht="15.75">
      <c r="A35" s="21" t="s">
        <v>49</v>
      </c>
      <c r="B35" s="9" t="s">
        <v>37</v>
      </c>
      <c r="C35" s="13">
        <v>0</v>
      </c>
      <c r="D35" s="13">
        <v>5000</v>
      </c>
    </row>
    <row r="36" spans="1:4" s="6" customFormat="1" ht="47.25">
      <c r="A36" s="21" t="s">
        <v>7</v>
      </c>
      <c r="B36" s="9" t="s">
        <v>42</v>
      </c>
      <c r="C36" s="13">
        <f>C38+C39+C40</f>
        <v>98469.6</v>
      </c>
      <c r="D36" s="13">
        <f>D38+D39+D40</f>
        <v>0</v>
      </c>
    </row>
    <row r="37" spans="1:4" s="6" customFormat="1" ht="15.75">
      <c r="A37" s="21"/>
      <c r="B37" s="9" t="s">
        <v>2</v>
      </c>
      <c r="C37" s="13"/>
      <c r="D37" s="13"/>
    </row>
    <row r="38" spans="1:4" s="6" customFormat="1" ht="15.75">
      <c r="A38" s="21" t="s">
        <v>45</v>
      </c>
      <c r="B38" s="9" t="s">
        <v>40</v>
      </c>
      <c r="C38" s="13">
        <v>63359.6</v>
      </c>
      <c r="D38" s="13">
        <v>0</v>
      </c>
    </row>
    <row r="39" spans="1:4" s="6" customFormat="1" ht="31.5">
      <c r="A39" s="21" t="s">
        <v>46</v>
      </c>
      <c r="B39" s="10" t="s">
        <v>24</v>
      </c>
      <c r="C39" s="13">
        <v>20225</v>
      </c>
      <c r="D39" s="13">
        <v>0</v>
      </c>
    </row>
    <row r="40" spans="1:4" s="6" customFormat="1" ht="22.5" customHeight="1">
      <c r="A40" s="21" t="s">
        <v>47</v>
      </c>
      <c r="B40" s="9" t="s">
        <v>32</v>
      </c>
      <c r="C40" s="13">
        <v>14885</v>
      </c>
      <c r="D40" s="13">
        <v>0</v>
      </c>
    </row>
    <row r="41" spans="1:4" s="6" customFormat="1" ht="33.75" customHeight="1">
      <c r="A41" s="21" t="s">
        <v>17</v>
      </c>
      <c r="B41" s="10" t="s">
        <v>24</v>
      </c>
      <c r="C41" s="13">
        <f>2375-2375</f>
        <v>0</v>
      </c>
      <c r="D41" s="13">
        <v>2375</v>
      </c>
    </row>
    <row r="42" spans="1:4" s="6" customFormat="1" ht="15.75">
      <c r="A42" s="21" t="s">
        <v>33</v>
      </c>
      <c r="B42" s="9" t="s">
        <v>29</v>
      </c>
      <c r="C42" s="13">
        <f>47408.1-23000-22408.1</f>
        <v>2000</v>
      </c>
      <c r="D42" s="13">
        <v>0</v>
      </c>
    </row>
    <row r="43" spans="1:4" s="6" customFormat="1" ht="47.25">
      <c r="A43" s="21" t="s">
        <v>53</v>
      </c>
      <c r="B43" s="9" t="s">
        <v>52</v>
      </c>
      <c r="C43" s="13">
        <f>SUM(C45)</f>
        <v>4032</v>
      </c>
      <c r="D43" s="13">
        <f>SUM(D45)</f>
        <v>4032</v>
      </c>
    </row>
    <row r="44" spans="1:4" s="6" customFormat="1" ht="15.75">
      <c r="A44" s="21"/>
      <c r="B44" s="9" t="s">
        <v>2</v>
      </c>
      <c r="C44" s="13"/>
      <c r="D44" s="13"/>
    </row>
    <row r="45" spans="1:4" s="6" customFormat="1" ht="36" customHeight="1">
      <c r="A45" s="21" t="s">
        <v>54</v>
      </c>
      <c r="B45" s="9" t="s">
        <v>56</v>
      </c>
      <c r="C45" s="13">
        <v>4032</v>
      </c>
      <c r="D45" s="13">
        <v>4032</v>
      </c>
    </row>
    <row r="46" spans="1:4" ht="15" customHeight="1">
      <c r="A46" s="20" t="s">
        <v>19</v>
      </c>
      <c r="B46" s="11" t="s">
        <v>13</v>
      </c>
      <c r="C46" s="14">
        <f>C17+C26</f>
        <v>469325.49999999994</v>
      </c>
      <c r="D46" s="14">
        <f>D17+D26</f>
        <v>371915.5</v>
      </c>
    </row>
    <row r="47" spans="1:4" ht="15.75">
      <c r="A47" s="21"/>
      <c r="B47" s="10" t="s">
        <v>2</v>
      </c>
      <c r="C47" s="13"/>
      <c r="D47" s="13"/>
    </row>
    <row r="48" spans="1:4" ht="17.25" customHeight="1">
      <c r="A48" s="21" t="s">
        <v>20</v>
      </c>
      <c r="B48" s="9" t="s">
        <v>30</v>
      </c>
      <c r="C48" s="14">
        <f>C18+C27</f>
        <v>465293.49999999994</v>
      </c>
      <c r="D48" s="14">
        <f>D18+D27</f>
        <v>367883.5</v>
      </c>
    </row>
    <row r="49" spans="1:4" ht="47.25">
      <c r="A49" s="21" t="s">
        <v>51</v>
      </c>
      <c r="B49" s="9" t="s">
        <v>52</v>
      </c>
      <c r="C49" s="14">
        <f>C43</f>
        <v>4032</v>
      </c>
      <c r="D49" s="14">
        <f>D43</f>
        <v>4032</v>
      </c>
    </row>
  </sheetData>
  <sheetProtection/>
  <mergeCells count="8">
    <mergeCell ref="C5:D5"/>
    <mergeCell ref="B6:D6"/>
    <mergeCell ref="A7:D7"/>
    <mergeCell ref="A12:D12"/>
    <mergeCell ref="C13:D13"/>
    <mergeCell ref="A14:A15"/>
    <mergeCell ref="B14:B15"/>
    <mergeCell ref="C14:D14"/>
  </mergeCells>
  <printOptions/>
  <pageMargins left="0.984251968503937" right="0.3937007874015748" top="0.3937007874015748" bottom="0.5905511811023623" header="0.11811023622047245" footer="0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532</dc:creator>
  <cp:keywords/>
  <dc:description/>
  <cp:lastModifiedBy>300</cp:lastModifiedBy>
  <cp:lastPrinted>2019-07-15T05:33:21Z</cp:lastPrinted>
  <dcterms:created xsi:type="dcterms:W3CDTF">2012-03-05T09:53:56Z</dcterms:created>
  <dcterms:modified xsi:type="dcterms:W3CDTF">2019-07-30T03:22:08Z</dcterms:modified>
  <cp:category/>
  <cp:version/>
  <cp:contentType/>
  <cp:contentStatus/>
</cp:coreProperties>
</file>