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1860" windowWidth="13020" windowHeight="7260"/>
  </bookViews>
  <sheets>
    <sheet name="Форма Г-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Г-1'!$A$9:$P$262</definedName>
    <definedName name="_xlnm.Print_Titles" localSheetId="0">'Форма Г-1'!$8:$10</definedName>
  </definedNames>
  <calcPr calcId="145621"/>
</workbook>
</file>

<file path=xl/calcChain.xml><?xml version="1.0" encoding="utf-8"?>
<calcChain xmlns="http://schemas.openxmlformats.org/spreadsheetml/2006/main">
  <c r="G95" i="9" l="1"/>
  <c r="G248" i="9" l="1"/>
  <c r="G163" i="9"/>
  <c r="G154" i="9"/>
  <c r="G155" i="9"/>
  <c r="G156" i="9"/>
  <c r="G138" i="9"/>
  <c r="G139" i="9"/>
  <c r="G131" i="9"/>
  <c r="G123" i="9"/>
  <c r="G124" i="9"/>
  <c r="G125" i="9"/>
  <c r="G126" i="9"/>
  <c r="G127" i="9"/>
  <c r="G128" i="9"/>
  <c r="G113" i="9"/>
  <c r="G149" i="9"/>
  <c r="G143" i="9"/>
  <c r="G135" i="9"/>
  <c r="G136" i="9"/>
  <c r="G137" i="9"/>
  <c r="G259" i="9"/>
  <c r="G260" i="9"/>
  <c r="G252" i="9"/>
  <c r="G253" i="9"/>
  <c r="G247" i="9"/>
  <c r="G245" i="9"/>
  <c r="G238" i="9"/>
  <c r="G239" i="9"/>
  <c r="G232" i="9"/>
  <c r="G233" i="9"/>
  <c r="G234" i="9"/>
  <c r="G221" i="9"/>
  <c r="G222" i="9"/>
  <c r="G211" i="9"/>
  <c r="G212" i="9"/>
  <c r="G203" i="9"/>
  <c r="G200" i="9"/>
  <c r="G197" i="9"/>
  <c r="G198" i="9"/>
  <c r="G189" i="9"/>
  <c r="G184" i="9"/>
  <c r="G185" i="9"/>
  <c r="G177" i="9"/>
  <c r="G174" i="9"/>
  <c r="G153" i="9"/>
  <c r="G151" i="9"/>
  <c r="E43" i="9" l="1"/>
  <c r="E241" i="9" l="1"/>
  <c r="E204" i="9"/>
  <c r="E195" i="9"/>
  <c r="E156" i="9"/>
  <c r="E148" i="9"/>
  <c r="E132" i="9"/>
  <c r="E120" i="9"/>
  <c r="E95" i="9"/>
  <c r="E22" i="9"/>
  <c r="E11" i="9"/>
  <c r="F238" i="9" l="1"/>
  <c r="G229" i="9"/>
  <c r="G220" i="9"/>
  <c r="F40" i="9"/>
  <c r="G17" i="9"/>
  <c r="G16" i="9"/>
  <c r="G15" i="9"/>
  <c r="G14" i="9"/>
  <c r="G12" i="9"/>
  <c r="D18" i="9" l="1"/>
  <c r="E18" i="9"/>
  <c r="F18" i="9"/>
  <c r="D11" i="9"/>
  <c r="F11" i="9"/>
  <c r="G21" i="9"/>
  <c r="D22" i="9"/>
  <c r="F22" i="9"/>
  <c r="G23" i="9"/>
  <c r="G24" i="9"/>
  <c r="G25" i="9"/>
  <c r="G26" i="9"/>
  <c r="D27" i="9"/>
  <c r="E27" i="9"/>
  <c r="F27" i="9"/>
  <c r="G28" i="9"/>
  <c r="G29" i="9"/>
  <c r="D30" i="9"/>
  <c r="E30" i="9"/>
  <c r="F30" i="9"/>
  <c r="G31" i="9"/>
  <c r="G32" i="9"/>
  <c r="D36" i="9"/>
  <c r="E36" i="9"/>
  <c r="F36" i="9"/>
  <c r="D38" i="9"/>
  <c r="E38" i="9"/>
  <c r="F38" i="9"/>
  <c r="D40" i="9"/>
  <c r="E40" i="9"/>
  <c r="D43" i="9"/>
  <c r="F43" i="9"/>
  <c r="G44" i="9"/>
  <c r="G48" i="9"/>
  <c r="G52" i="9"/>
  <c r="G56" i="9"/>
  <c r="G60" i="9"/>
  <c r="G65" i="9"/>
  <c r="G68" i="9"/>
  <c r="G71" i="9"/>
  <c r="G74" i="9"/>
  <c r="G78" i="9"/>
  <c r="G81" i="9"/>
  <c r="G85" i="9"/>
  <c r="G88" i="9"/>
  <c r="G89" i="9"/>
  <c r="G90" i="9"/>
  <c r="G92" i="9"/>
  <c r="D95" i="9"/>
  <c r="F95" i="9"/>
  <c r="G96" i="9"/>
  <c r="G98" i="9"/>
  <c r="G100" i="9"/>
  <c r="G101" i="9"/>
  <c r="G102" i="9"/>
  <c r="D103" i="9"/>
  <c r="E103" i="9"/>
  <c r="F103" i="9"/>
  <c r="G104" i="9"/>
  <c r="D106" i="9"/>
  <c r="E106" i="9"/>
  <c r="F106" i="9"/>
  <c r="G107" i="9"/>
  <c r="E108" i="9"/>
  <c r="F108" i="9"/>
  <c r="D111" i="9"/>
  <c r="E111" i="9"/>
  <c r="F111" i="9"/>
  <c r="D113" i="9"/>
  <c r="E113" i="9"/>
  <c r="F113" i="9"/>
  <c r="G115" i="9"/>
  <c r="D116" i="9"/>
  <c r="E116" i="9"/>
  <c r="F116" i="9"/>
  <c r="D118" i="9"/>
  <c r="E118" i="9"/>
  <c r="F118" i="9"/>
  <c r="D120" i="9"/>
  <c r="F120" i="9"/>
  <c r="G121" i="9"/>
  <c r="G122" i="9"/>
  <c r="G129" i="9"/>
  <c r="G130" i="9"/>
  <c r="D132" i="9"/>
  <c r="F132" i="9"/>
  <c r="G133" i="9"/>
  <c r="G134" i="9"/>
  <c r="G141" i="9"/>
  <c r="G142" i="9"/>
  <c r="G144" i="9"/>
  <c r="G145" i="9"/>
  <c r="G146" i="9"/>
  <c r="G147" i="9"/>
  <c r="D148" i="9"/>
  <c r="F148" i="9"/>
  <c r="G152" i="9"/>
  <c r="D156" i="9"/>
  <c r="F156" i="9"/>
  <c r="G157" i="9"/>
  <c r="G158" i="9"/>
  <c r="G159" i="9"/>
  <c r="G160" i="9"/>
  <c r="G161" i="9"/>
  <c r="G162" i="9"/>
  <c r="G164" i="9"/>
  <c r="G165" i="9"/>
  <c r="G166" i="9"/>
  <c r="G167" i="9"/>
  <c r="G169" i="9"/>
  <c r="G171" i="9"/>
  <c r="G172" i="9"/>
  <c r="G175" i="9"/>
  <c r="G180" i="9"/>
  <c r="G182" i="9"/>
  <c r="G183" i="9"/>
  <c r="G186" i="9"/>
  <c r="G187" i="9"/>
  <c r="G188" i="9"/>
  <c r="G190" i="9"/>
  <c r="G191" i="9"/>
  <c r="G192" i="9"/>
  <c r="G193" i="9"/>
  <c r="G194" i="9"/>
  <c r="D195" i="9"/>
  <c r="F195" i="9"/>
  <c r="G195" i="9" s="1"/>
  <c r="G196" i="9"/>
  <c r="G201" i="9"/>
  <c r="G202" i="9"/>
  <c r="D204" i="9"/>
  <c r="F204" i="9"/>
  <c r="G205" i="9"/>
  <c r="G207" i="9"/>
  <c r="G208" i="9"/>
  <c r="G209" i="9"/>
  <c r="G210" i="9"/>
  <c r="G213" i="9"/>
  <c r="G215" i="9"/>
  <c r="G217" i="9"/>
  <c r="G218" i="9"/>
  <c r="G219" i="9"/>
  <c r="G223" i="9"/>
  <c r="G224" i="9"/>
  <c r="G225" i="9"/>
  <c r="G226" i="9"/>
  <c r="G227" i="9"/>
  <c r="G228" i="9"/>
  <c r="G230" i="9"/>
  <c r="G231" i="9"/>
  <c r="G235" i="9"/>
  <c r="D236" i="9"/>
  <c r="E236" i="9"/>
  <c r="F236" i="9"/>
  <c r="G237" i="9"/>
  <c r="D238" i="9"/>
  <c r="E238" i="9"/>
  <c r="D241" i="9"/>
  <c r="F241" i="9"/>
  <c r="G242" i="9"/>
  <c r="G243" i="9"/>
  <c r="G244" i="9"/>
  <c r="G246" i="9"/>
  <c r="G249" i="9"/>
  <c r="G251" i="9"/>
  <c r="G255" i="9"/>
  <c r="G256" i="9"/>
  <c r="G257" i="9"/>
  <c r="G258" i="9"/>
  <c r="G261" i="9"/>
  <c r="E262" i="9" l="1"/>
  <c r="G106" i="9"/>
  <c r="G236" i="9"/>
  <c r="G148" i="9"/>
  <c r="G18" i="9"/>
  <c r="G27" i="9"/>
  <c r="G103" i="9"/>
  <c r="G241" i="9"/>
  <c r="G204" i="9"/>
  <c r="G132" i="9"/>
  <c r="G120" i="9"/>
  <c r="G43" i="9"/>
  <c r="G30" i="9"/>
  <c r="F262" i="9"/>
  <c r="G22" i="9"/>
  <c r="D262" i="9"/>
  <c r="G11" i="9"/>
  <c r="G262" i="9" l="1"/>
</calcChain>
</file>

<file path=xl/sharedStrings.xml><?xml version="1.0" encoding="utf-8"?>
<sst xmlns="http://schemas.openxmlformats.org/spreadsheetml/2006/main" count="769" uniqueCount="366">
  <si>
    <t>в тыс.руб.</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</si>
  <si>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</si>
  <si>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</si>
  <si>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</si>
  <si>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</si>
  <si>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</si>
  <si>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</si>
  <si>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</si>
  <si>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</si>
  <si>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</si>
  <si>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</si>
  <si>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</si>
  <si>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</si>
  <si>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</si>
  <si>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</si>
  <si>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</si>
  <si>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</si>
  <si>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</si>
  <si>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</si>
  <si>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</si>
  <si>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</si>
  <si>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</si>
  <si>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</si>
  <si>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</si>
  <si>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</si>
  <si>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</si>
  <si>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</si>
  <si>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</si>
  <si>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</si>
  <si>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</si>
  <si>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</si>
  <si>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</si>
  <si>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</si>
  <si>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</si>
  <si>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</si>
  <si>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</si>
  <si>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</si>
  <si>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</si>
  <si>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</si>
  <si>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</si>
  <si>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</si>
  <si>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</si>
  <si>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</si>
  <si>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</si>
  <si>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</si>
  <si>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</si>
  <si>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</si>
  <si>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</si>
  <si>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</si>
  <si>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</si>
  <si>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</si>
  <si>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</si>
  <si>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1 16 33040 04 6000 140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</si>
  <si>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</si>
  <si>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</si>
  <si>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</si>
  <si>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</si>
  <si>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</si>
  <si>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</si>
  <si>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</si>
  <si>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</si>
  <si>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</si>
  <si>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</si>
  <si>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</si>
  <si>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</si>
  <si>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</si>
  <si>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</si>
  <si>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</si>
  <si>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</si>
  <si>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</si>
  <si>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</si>
  <si>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</si>
  <si>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</si>
  <si>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</si>
  <si>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</si>
  <si>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</si>
  <si>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</si>
  <si>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</si>
  <si>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</si>
  <si>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</si>
  <si>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</si>
  <si>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</si>
  <si>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</si>
  <si>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</si>
  <si>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</si>
  <si>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</si>
  <si>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</si>
  <si>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</si>
  <si>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</si>
  <si>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</si>
  <si>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</si>
  <si>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</si>
  <si>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</si>
  <si>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</si>
  <si>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</si>
  <si>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</si>
  <si>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</si>
  <si>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</si>
  <si>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</si>
  <si>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</si>
  <si>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</si>
  <si>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</si>
  <si>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</si>
  <si>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</si>
  <si>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</si>
  <si>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</si>
  <si>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</si>
  <si>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</si>
  <si>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</si>
  <si>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</si>
  <si>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</si>
  <si>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</si>
  <si>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</si>
  <si>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</si>
  <si>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</si>
  <si>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</si>
  <si>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</si>
  <si>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</si>
  <si>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</si>
  <si>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</si>
  <si>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</si>
  <si>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</si>
  <si>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</si>
  <si>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</si>
  <si>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</si>
  <si>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</si>
  <si>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</si>
  <si>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</si>
  <si>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</si>
  <si>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</si>
  <si>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</si>
  <si>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</si>
  <si>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</si>
  <si>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</si>
  <si>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</si>
  <si>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</si>
  <si>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</si>
  <si>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</si>
  <si>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</si>
  <si>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</si>
  <si>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</si>
  <si>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</si>
  <si>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</si>
  <si>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</si>
  <si>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1 16 30013 01 6000 140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</si>
  <si>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</si>
  <si>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</si>
  <si>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</si>
  <si>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</si>
  <si>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</si>
  <si>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</si>
  <si>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</si>
  <si>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498</t>
  </si>
  <si>
    <t>Федеральная служба по экологическому, технологическому
 и атомному надзору</t>
  </si>
  <si>
    <t>1 16 45000 01 6000 140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</si>
  <si>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</si>
  <si>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</si>
  <si>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</si>
  <si>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</si>
  <si>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</si>
  <si>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</si>
  <si>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</si>
  <si>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</si>
  <si>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</si>
  <si>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</si>
  <si>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</si>
  <si>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</si>
  <si>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</si>
  <si>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</si>
  <si>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</si>
  <si>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</si>
  <si>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</si>
  <si>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</si>
  <si>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</si>
  <si>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</si>
  <si>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</si>
  <si>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</si>
  <si>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</si>
  <si>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</si>
  <si>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</si>
  <si>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</si>
  <si>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Дотации бюджетам городских округов на выравнивание бюджетной обеспеченности</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</si>
  <si>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</si>
  <si>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</si>
  <si>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</si>
  <si>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</si>
  <si>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</si>
  <si>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</si>
  <si>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</si>
  <si>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</si>
  <si>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</si>
  <si>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</si>
  <si>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</si>
  <si>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</si>
  <si>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</si>
  <si>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</si>
  <si>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</si>
  <si>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</si>
  <si>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</si>
  <si>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</si>
  <si>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</si>
  <si>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</si>
  <si>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</si>
  <si>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</si>
  <si>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</si>
  <si>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1 14 02043 04 1000 410</t>
  </si>
  <si>
    <t>1 14 02043 04 2000 410</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</si>
  <si>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</si>
  <si>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</si>
  <si>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</si>
  <si>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</si>
  <si>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</si>
  <si>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</si>
  <si>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</si>
  <si>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</si>
  <si>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</si>
  <si>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</si>
  <si>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1 17 05040 04 0000 180</t>
  </si>
  <si>
    <t>Прочие неналоговые доходы бюджетов городских округов</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</si>
  <si>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</si>
  <si>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</si>
  <si>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</si>
  <si>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</si>
  <si>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</si>
  <si>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</si>
  <si>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</si>
  <si>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</si>
  <si>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</si>
  <si>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</si>
  <si>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</si>
  <si>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</si>
  <si>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</si>
  <si>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1 16 35020 04 0000 140</t>
  </si>
  <si>
    <t>Суммы по искам о возмещении вреда, причиненного окружающей среде, подлежащие зачислению в бюджеты городских округов</t>
  </si>
  <si>
    <t>1 16 43000 01 0000 140</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</si>
  <si>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</si>
  <si>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</si>
  <si>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</si>
  <si>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</si>
  <si>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</si>
  <si>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</si>
  <si>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</si>
  <si>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</si>
  <si>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</si>
  <si>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</si>
  <si>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</si>
  <si>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</si>
  <si>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</si>
  <si>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</si>
  <si>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</si>
  <si>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</si>
  <si>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</si>
  <si>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</si>
  <si>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</si>
  <si>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</si>
  <si>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</si>
  <si>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</si>
  <si>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</si>
  <si>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</si>
  <si>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</si>
  <si>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</si>
  <si>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</si>
  <si>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</si>
  <si>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</si>
  <si>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</si>
  <si>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</si>
  <si>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</si>
  <si>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</si>
  <si>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</si>
  <si>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</si>
  <si>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1 06 06032 04 4000 110</t>
  </si>
  <si>
    <t>Земельный налог с организаций, обладающих земельным участком, расположенным в границах городских округов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</si>
  <si>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</si>
  <si>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</si>
  <si>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</si>
  <si>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</si>
  <si>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</si>
  <si>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</si>
  <si>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</si>
  <si>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</si>
  <si>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</si>
  <si>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</si>
  <si>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</si>
  <si>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</si>
  <si>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</si>
  <si>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2 02 25159 04 0000 150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</si>
  <si>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</si>
  <si>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</si>
  <si>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</si>
  <si>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</si>
  <si>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</si>
  <si>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</si>
  <si>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</si>
  <si>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</si>
  <si>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</si>
  <si>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</si>
  <si>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2 19 25560 04 0000 150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</si>
  <si>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</si>
  <si>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</si>
  <si>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</si>
  <si>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</si>
  <si>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</si>
  <si>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</si>
  <si>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</si>
  <si>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</si>
  <si>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</si>
  <si>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</si>
  <si>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</si>
  <si>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</si>
  <si>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</si>
  <si>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</si>
  <si>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2 02 15001 04 0000 150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</si>
  <si>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</si>
  <si>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</si>
  <si>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</si>
  <si>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</si>
  <si>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</si>
  <si>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</si>
  <si>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</si>
  <si>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</si>
  <si>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</si>
  <si>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</si>
  <si>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</si>
  <si>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1 12 01030 01 2100 120</t>
  </si>
  <si>
    <t>Плата за сбросы загрязняющих веществ в водные объекты (пени по соответствующему платежу)</t>
  </si>
  <si>
    <t>826</t>
  </si>
  <si>
    <t>Государственная инспекция по охране объектов культурного наследия Пермского края</t>
  </si>
  <si>
    <t>2 02 25519 04 0000 150</t>
  </si>
  <si>
    <t>Субсидия бюджетам городских округов на поддержку отрасли культуры</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</si>
  <si>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</si>
  <si>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</si>
  <si>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</si>
  <si>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</si>
  <si>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1 03 02231 01 0000 110</t>
  </si>
  <si>
    <t>1 03 02241 01 0000 110</t>
  </si>
  <si>
    <t>1 03 02251 01 0000 110</t>
  </si>
  <si>
    <t>1 03 02261 01 0000 110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</si>
  <si>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</si>
  <si>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</si>
  <si>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</si>
  <si>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</si>
  <si>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</si>
  <si>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</si>
  <si>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</si>
  <si>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</si>
  <si>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2 02 25228 04 0000 150</t>
  </si>
  <si>
    <t>Субсидии бюджетам городских округов на оснащение объектов спортивной инфраструктуры спортивно-технологическим оборудованием</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</si>
  <si>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</si>
  <si>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</si>
  <si>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</si>
  <si>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1 05 04010 02 4000 110</t>
  </si>
  <si>
    <t>1 16 25073 04 6000 140</t>
  </si>
  <si>
    <t>Денежные взыскания (штрафы) за нарушение лесного законодательства на лесных участках, находящихся в собственности городских округов</t>
  </si>
  <si>
    <t>1 16 90040 04 7000 140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</si>
  <si>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</si>
  <si>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2 02 19999 04 0000 150</t>
  </si>
  <si>
    <t>Прочие дотации бюджетам городских округов</t>
  </si>
  <si>
    <t>Исполнение бюджета муниципального образования "Город Березники" по кодам классификации доходов бюджета
   за 2019 год</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</si>
  <si>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</si>
  <si>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1 16 03050 01 6000 140</t>
  </si>
  <si>
    <t>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t>
  </si>
  <si>
    <t>2 02 45550 04 0000 150</t>
  </si>
  <si>
    <t>ФОРМА Г-1</t>
  </si>
  <si>
    <t>к решению Березниковской городской Думы</t>
  </si>
  <si>
    <t>от  ___________ № ___</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</si>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</sst>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s>
  <cellStyleXfs count="19">
    <xf numFmtId="0" fontId="0" fillId="0" borderId="0"/>
    <xf numFmtId="0" fontId="1" fillId="0" borderId="0"/>
    <xf numFmtId="0" fontId="1" fillId="0" borderId="0"/>
    <xf numFmtId="0" fontId="3" fillId="0" borderId="0"/>
    <xf numFmtId="0" fontId="15"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9" fillId="0" borderId="0"/>
    <xf numFmtId="0" fontId="20" fillId="0" borderId="0"/>
  </cellStyleXfs>
  <cellXfs count="55">
    <xf numFmtId="0" fontId="0" fillId="0" borderId="0" xfId="0"/>
    <xf numFmtId="0" fontId="1" fillId="0" borderId="0" xfId="1"/>
    <xf numFmtId="0" fontId="2" fillId="0" borderId="0" xfId="1" applyFont="1"/>
    <xf numFmtId="0" fontId="2" fillId="0" borderId="0" xfId="0" applyFont="1" applyAlignment="1"/>
    <xf numFmtId="0" fontId="1" fillId="0" borderId="0" xfId="1" applyFill="1"/>
    <xf numFmtId="49" fontId="6"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4" xfId="0" applyFont="1" applyFill="1" applyBorder="1" applyAlignment="1">
      <alignment horizontal="center" vertical="top" wrapText="1"/>
    </xf>
    <xf numFmtId="164" fontId="8" fillId="0" borderId="4" xfId="0" applyNumberFormat="1" applyFont="1" applyFill="1" applyBorder="1" applyAlignment="1">
      <alignment horizontal="right" vertical="top" wrapText="1"/>
    </xf>
    <xf numFmtId="0" fontId="9" fillId="0" borderId="0" xfId="1" applyFont="1"/>
    <xf numFmtId="49" fontId="10" fillId="0" borderId="4" xfId="0" applyNumberFormat="1" applyFont="1" applyFill="1" applyBorder="1" applyAlignment="1">
      <alignment horizontal="center" vertical="top" wrapText="1"/>
    </xf>
    <xf numFmtId="0" fontId="11" fillId="0" borderId="4" xfId="2" applyFont="1" applyFill="1" applyBorder="1" applyAlignment="1">
      <alignment horizontal="left" vertical="top"/>
    </xf>
    <xf numFmtId="0" fontId="10" fillId="0" borderId="4" xfId="0" applyFont="1" applyFill="1" applyBorder="1" applyAlignment="1">
      <alignment horizontal="left" vertical="top" wrapText="1"/>
    </xf>
    <xf numFmtId="164" fontId="10" fillId="0" borderId="4" xfId="0" applyNumberFormat="1" applyFont="1" applyFill="1" applyBorder="1" applyAlignment="1">
      <alignment horizontal="right" vertical="top" wrapText="1"/>
    </xf>
    <xf numFmtId="0" fontId="5" fillId="0" borderId="4" xfId="0" applyFont="1" applyFill="1" applyBorder="1" applyAlignment="1">
      <alignment vertical="top" wrapText="1"/>
    </xf>
    <xf numFmtId="164" fontId="5" fillId="0" borderId="4" xfId="0" applyNumberFormat="1" applyFont="1" applyFill="1" applyBorder="1" applyAlignment="1">
      <alignment horizontal="right" vertical="top" wrapText="1"/>
    </xf>
    <xf numFmtId="3" fontId="11" fillId="0" borderId="4" xfId="2" applyNumberFormat="1" applyFont="1" applyFill="1" applyBorder="1" applyAlignment="1">
      <alignment horizontal="left" vertical="top"/>
    </xf>
    <xf numFmtId="0" fontId="5" fillId="0" borderId="4" xfId="0" applyFont="1" applyFill="1" applyBorder="1" applyAlignment="1">
      <alignment horizontal="left" vertical="top" wrapText="1"/>
    </xf>
    <xf numFmtId="0" fontId="12" fillId="0" borderId="4" xfId="2" applyFont="1" applyFill="1" applyBorder="1" applyAlignment="1">
      <alignment horizontal="left" vertical="top"/>
    </xf>
    <xf numFmtId="164" fontId="13" fillId="0" borderId="4" xfId="0" applyNumberFormat="1" applyFont="1" applyFill="1" applyBorder="1" applyAlignment="1">
      <alignment horizontal="right" vertical="top" wrapText="1"/>
    </xf>
    <xf numFmtId="0" fontId="1" fillId="0" borderId="0" xfId="1" applyFont="1"/>
    <xf numFmtId="49" fontId="5" fillId="0" borderId="4" xfId="0" applyNumberFormat="1" applyFont="1" applyFill="1" applyBorder="1" applyAlignment="1">
      <alignment horizontal="center" vertical="top" wrapText="1"/>
    </xf>
    <xf numFmtId="0" fontId="10" fillId="0" borderId="4" xfId="0" applyFont="1" applyFill="1" applyBorder="1" applyAlignment="1">
      <alignment vertical="top" wrapText="1"/>
    </xf>
    <xf numFmtId="49" fontId="13" fillId="0" borderId="4" xfId="0" applyNumberFormat="1" applyFont="1" applyFill="1" applyBorder="1" applyAlignment="1">
      <alignment horizontal="center" vertical="top" wrapText="1"/>
    </xf>
    <xf numFmtId="3" fontId="14" fillId="0" borderId="4" xfId="2" applyNumberFormat="1" applyFont="1" applyFill="1" applyBorder="1" applyAlignment="1">
      <alignment horizontal="left" vertical="top"/>
    </xf>
    <xf numFmtId="0" fontId="14" fillId="0" borderId="4" xfId="2" applyFont="1" applyFill="1" applyBorder="1" applyAlignment="1">
      <alignment horizontal="left" vertical="top"/>
    </xf>
    <xf numFmtId="164" fontId="1" fillId="0" borderId="0" xfId="1" applyNumberFormat="1"/>
    <xf numFmtId="0" fontId="13" fillId="0" borderId="4"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13" fillId="0" borderId="4" xfId="0" applyFont="1" applyFill="1" applyBorder="1" applyAlignment="1">
      <alignment horizontal="center" vertical="top" wrapText="1"/>
    </xf>
    <xf numFmtId="3" fontId="11" fillId="0" borderId="4" xfId="2" applyNumberFormat="1" applyFont="1" applyBorder="1" applyAlignment="1">
      <alignment horizontal="left" vertical="top"/>
    </xf>
    <xf numFmtId="0" fontId="5" fillId="0" borderId="4" xfId="0" applyFont="1" applyBorder="1" applyAlignment="1">
      <alignment horizontal="left" vertical="top" wrapText="1"/>
    </xf>
    <xf numFmtId="0" fontId="10" fillId="0" borderId="4" xfId="0" applyFont="1" applyBorder="1" applyAlignment="1">
      <alignment vertical="top" wrapText="1"/>
    </xf>
    <xf numFmtId="3" fontId="14" fillId="0" borderId="4" xfId="2" applyNumberFormat="1" applyFont="1" applyBorder="1" applyAlignment="1">
      <alignment horizontal="left" vertical="top"/>
    </xf>
    <xf numFmtId="0" fontId="11" fillId="0" borderId="4" xfId="2" applyFont="1" applyBorder="1" applyAlignment="1">
      <alignment horizontal="left" vertical="top"/>
    </xf>
    <xf numFmtId="0" fontId="14" fillId="0" borderId="4" xfId="2" applyFont="1" applyBorder="1" applyAlignment="1">
      <alignment horizontal="left" vertical="top"/>
    </xf>
    <xf numFmtId="0" fontId="5" fillId="0" borderId="4" xfId="0" applyFont="1" applyBorder="1" applyAlignment="1">
      <alignment vertical="top" wrapText="1"/>
    </xf>
    <xf numFmtId="0" fontId="10" fillId="0" borderId="4" xfId="0" applyFont="1" applyBorder="1" applyAlignment="1">
      <alignment horizontal="left" vertical="top" wrapText="1"/>
    </xf>
    <xf numFmtId="49" fontId="11" fillId="0" borderId="7" xfId="0" applyNumberFormat="1" applyFont="1" applyBorder="1" applyAlignment="1" applyProtection="1">
      <alignment horizontal="left" vertical="center" wrapText="1"/>
    </xf>
    <xf numFmtId="49" fontId="5" fillId="0" borderId="4" xfId="0" applyNumberFormat="1" applyFont="1" applyBorder="1" applyAlignment="1" applyProtection="1">
      <alignment horizontal="left" vertical="center" wrapText="1"/>
    </xf>
    <xf numFmtId="49" fontId="11" fillId="0" borderId="3" xfId="0" applyNumberFormat="1" applyFont="1" applyBorder="1" applyAlignment="1" applyProtection="1">
      <alignment horizontal="center" vertical="center" wrapText="1"/>
    </xf>
    <xf numFmtId="49" fontId="10"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vertical="center" wrapText="1"/>
    </xf>
    <xf numFmtId="0" fontId="21" fillId="0" borderId="0" xfId="0" applyFont="1" applyAlignment="1">
      <alignment horizontal="right"/>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5" fillId="0" borderId="1" xfId="1" applyFont="1" applyFill="1" applyBorder="1" applyAlignment="1">
      <alignment horizontal="right"/>
    </xf>
    <xf numFmtId="0" fontId="5" fillId="0" borderId="1" xfId="0" applyFont="1" applyBorder="1" applyAlignment="1">
      <alignment horizontal="right"/>
    </xf>
    <xf numFmtId="0" fontId="4" fillId="0" borderId="0" xfId="1" applyFont="1" applyAlignment="1">
      <alignment horizontal="center" vertical="top" wrapText="1"/>
    </xf>
    <xf numFmtId="0" fontId="2" fillId="0" borderId="0" xfId="2" applyFont="1" applyFill="1" applyAlignment="1">
      <alignment horizontal="right"/>
    </xf>
    <xf numFmtId="0" fontId="2" fillId="0" borderId="0" xfId="0" applyFont="1" applyAlignment="1">
      <alignment horizontal="right"/>
    </xf>
  </cellXfs>
  <cellStyles count="19">
    <cellStyle name="Normal" xfId="4"/>
    <cellStyle name="Обычный" xfId="0" builtinId="0"/>
    <cellStyle name="Обычный 10" xfId="5"/>
    <cellStyle name="Обычный 11" xfId="6"/>
    <cellStyle name="Обычный 12" xfId="7"/>
    <cellStyle name="Обычный 13" xfId="8"/>
    <cellStyle name="Обычный 14" xfId="16"/>
    <cellStyle name="Обычный 15" xfId="17"/>
    <cellStyle name="Обычный 16" xfId="18"/>
    <cellStyle name="Обычный 2" xfId="9"/>
    <cellStyle name="Обычный 3" xfId="3"/>
    <cellStyle name="Обычный 4" xfId="10"/>
    <cellStyle name="Обычный 5" xfId="11"/>
    <cellStyle name="Обычный 6" xfId="12"/>
    <cellStyle name="Обычный 7" xfId="13"/>
    <cellStyle name="Обычный 8" xfId="14"/>
    <cellStyle name="Обычный 9" xfId="15"/>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7"/>
  <sheetViews>
    <sheetView tabSelected="1" zoomScale="70" zoomScaleNormal="70" workbookViewId="0">
      <pane xSplit="3" ySplit="10" topLeftCell="D242" activePane="bottomRight" state="frozen"/>
      <selection pane="topRight" activeCell="D1" sqref="D1"/>
      <selection pane="bottomLeft" activeCell="A11" sqref="A11"/>
      <selection pane="bottomRight" activeCell="I94" sqref="I94"/>
    </sheetView>
  </sheetViews>
  <sheetFormatPr defaultColWidth="9.109375" defaultRowHeight="13.2" x14ac:dyDescent="0.25"/>
  <cols>
    <col min="1" max="1" width="8.33203125" style="1" customWidth="1"/>
    <col min="2" max="2" width="20.44140625" style="1" bestFit="1" customWidth="1"/>
    <col min="3" max="3" width="68.5546875" style="1" customWidth="1"/>
    <col min="4" max="4" width="10.44140625" style="1" customWidth="1"/>
    <col min="5" max="5" width="10.88671875" style="1" customWidth="1"/>
    <col min="6" max="6" width="11.44140625" style="1" customWidth="1"/>
    <col min="7" max="7" width="12.33203125" style="1" customWidth="1"/>
    <col min="8" max="8" width="9.21875" style="1" customWidth="1"/>
    <col min="9" max="10" width="9.109375" style="1" customWidth="1"/>
    <col min="11" max="15" width="9.109375" style="1"/>
    <col min="16" max="16" width="9.109375" style="1" customWidth="1"/>
    <col min="17" max="16384" width="9.109375" style="1"/>
  </cols>
  <sheetData>
    <row r="1" spans="1:7" ht="15.6" customHeight="1" x14ac:dyDescent="0.3">
      <c r="D1" s="47" t="s">
        <v>365</v>
      </c>
      <c r="E1" s="47"/>
      <c r="F1" s="47"/>
      <c r="G1" s="47"/>
    </row>
    <row r="2" spans="1:7" ht="15.6" customHeight="1" x14ac:dyDescent="0.3">
      <c r="D2" s="47" t="s">
        <v>363</v>
      </c>
      <c r="E2" s="47"/>
      <c r="F2" s="47"/>
      <c r="G2" s="47"/>
    </row>
    <row r="3" spans="1:7" ht="15.6" customHeight="1" x14ac:dyDescent="0.3">
      <c r="D3" s="47" t="s">
        <v>364</v>
      </c>
      <c r="E3" s="47"/>
      <c r="F3" s="47"/>
      <c r="G3" s="47"/>
    </row>
    <row r="4" spans="1:7" ht="17.399999999999999" customHeight="1" x14ac:dyDescent="0.35">
      <c r="D4" s="2"/>
      <c r="E4" s="31"/>
      <c r="F4" s="3"/>
      <c r="G4" s="3"/>
    </row>
    <row r="5" spans="1:7" ht="18" x14ac:dyDescent="0.35">
      <c r="D5" s="53" t="s">
        <v>362</v>
      </c>
      <c r="E5" s="54"/>
      <c r="F5" s="54"/>
      <c r="G5" s="54"/>
    </row>
    <row r="6" spans="1:7" ht="42" customHeight="1" x14ac:dyDescent="0.25">
      <c r="A6" s="52" t="s">
        <v>357</v>
      </c>
      <c r="B6" s="52"/>
      <c r="C6" s="52"/>
      <c r="D6" s="52"/>
      <c r="E6" s="52"/>
      <c r="F6" s="52"/>
      <c r="G6" s="52"/>
    </row>
    <row r="7" spans="1:7" ht="18.600000000000001" customHeight="1" x14ac:dyDescent="0.25">
      <c r="E7" s="50" t="s">
        <v>0</v>
      </c>
      <c r="F7" s="51"/>
      <c r="G7" s="51"/>
    </row>
    <row r="8" spans="1:7" s="4" customFormat="1" ht="42" hidden="1" customHeight="1" x14ac:dyDescent="0.25">
      <c r="A8" s="48"/>
      <c r="B8" s="49"/>
      <c r="C8" s="46" t="s">
        <v>1</v>
      </c>
    </row>
    <row r="9" spans="1:7" s="4" customFormat="1" ht="57.6" customHeight="1" x14ac:dyDescent="0.25">
      <c r="A9" s="5" t="s">
        <v>6</v>
      </c>
      <c r="B9" s="5" t="s">
        <v>7</v>
      </c>
      <c r="C9" s="45" t="s">
        <v>1</v>
      </c>
      <c r="D9" s="45" t="s">
        <v>2</v>
      </c>
      <c r="E9" s="45" t="s">
        <v>3</v>
      </c>
      <c r="F9" s="45" t="s">
        <v>4</v>
      </c>
      <c r="G9" s="45" t="s">
        <v>5</v>
      </c>
    </row>
    <row r="10" spans="1:7" s="4" customFormat="1" ht="9" customHeight="1" x14ac:dyDescent="0.25">
      <c r="A10" s="6" t="s">
        <v>8</v>
      </c>
      <c r="B10" s="6" t="s">
        <v>9</v>
      </c>
      <c r="C10" s="6" t="s">
        <v>10</v>
      </c>
      <c r="D10" s="6" t="s">
        <v>11</v>
      </c>
      <c r="E10" s="6" t="s">
        <v>12</v>
      </c>
      <c r="F10" s="6" t="s">
        <v>13</v>
      </c>
      <c r="G10" s="6" t="s">
        <v>14</v>
      </c>
    </row>
    <row r="11" spans="1:7" s="11" customFormat="1" ht="13.2" customHeight="1" x14ac:dyDescent="0.25">
      <c r="A11" s="7" t="s">
        <v>15</v>
      </c>
      <c r="B11" s="8" t="s">
        <v>16</v>
      </c>
      <c r="C11" s="9" t="s">
        <v>17</v>
      </c>
      <c r="D11" s="10">
        <f>SUM(D12:D17)</f>
        <v>42590</v>
      </c>
      <c r="E11" s="10">
        <f>SUM(E12:E17)</f>
        <v>24365</v>
      </c>
      <c r="F11" s="10">
        <f>SUM(F12:F17)</f>
        <v>18641.699999999997</v>
      </c>
      <c r="G11" s="10">
        <f>F11/E11*100</f>
        <v>76.510158013544</v>
      </c>
    </row>
    <row r="12" spans="1:7" ht="41.4" customHeight="1" x14ac:dyDescent="0.25">
      <c r="A12" s="12" t="s">
        <v>15</v>
      </c>
      <c r="B12" s="13" t="s">
        <v>18</v>
      </c>
      <c r="C12" s="14" t="s">
        <v>19</v>
      </c>
      <c r="D12" s="15">
        <v>950.7</v>
      </c>
      <c r="E12" s="15">
        <v>1000</v>
      </c>
      <c r="F12" s="15">
        <v>915.1</v>
      </c>
      <c r="G12" s="17">
        <f t="shared" ref="G12:G17" si="0">F12/E12*100</f>
        <v>91.51</v>
      </c>
    </row>
    <row r="13" spans="1:7" ht="26.4" x14ac:dyDescent="0.25">
      <c r="A13" s="12" t="s">
        <v>15</v>
      </c>
      <c r="B13" s="13" t="s">
        <v>323</v>
      </c>
      <c r="C13" s="14" t="s">
        <v>324</v>
      </c>
      <c r="D13" s="15">
        <v>0</v>
      </c>
      <c r="E13" s="15">
        <v>0</v>
      </c>
      <c r="F13" s="15">
        <v>569</v>
      </c>
      <c r="G13" s="17"/>
    </row>
    <row r="14" spans="1:7" ht="39.6" customHeight="1" x14ac:dyDescent="0.25">
      <c r="A14" s="12" t="s">
        <v>15</v>
      </c>
      <c r="B14" s="13" t="s">
        <v>20</v>
      </c>
      <c r="C14" s="14" t="s">
        <v>21</v>
      </c>
      <c r="D14" s="15">
        <v>34128</v>
      </c>
      <c r="E14" s="15">
        <v>8033</v>
      </c>
      <c r="F14" s="15">
        <v>3357.8</v>
      </c>
      <c r="G14" s="17">
        <f t="shared" si="0"/>
        <v>41.800074691895936</v>
      </c>
    </row>
    <row r="15" spans="1:7" ht="39.6" customHeight="1" x14ac:dyDescent="0.25">
      <c r="A15" s="12" t="s">
        <v>15</v>
      </c>
      <c r="B15" s="13" t="s">
        <v>22</v>
      </c>
      <c r="C15" s="14" t="s">
        <v>256</v>
      </c>
      <c r="D15" s="15">
        <v>7274.4</v>
      </c>
      <c r="E15" s="15">
        <v>13319</v>
      </c>
      <c r="F15" s="15">
        <v>12269.8</v>
      </c>
      <c r="G15" s="17">
        <f t="shared" si="0"/>
        <v>92.122531721600723</v>
      </c>
    </row>
    <row r="16" spans="1:7" ht="39.6" customHeight="1" x14ac:dyDescent="0.25">
      <c r="A16" s="12" t="s">
        <v>15</v>
      </c>
      <c r="B16" s="13" t="s">
        <v>260</v>
      </c>
      <c r="C16" s="14" t="s">
        <v>261</v>
      </c>
      <c r="D16" s="15">
        <v>0</v>
      </c>
      <c r="E16" s="15">
        <v>1368</v>
      </c>
      <c r="F16" s="15">
        <v>1368.7</v>
      </c>
      <c r="G16" s="17">
        <f t="shared" si="0"/>
        <v>100.05116959064328</v>
      </c>
    </row>
    <row r="17" spans="1:7" ht="52.95" customHeight="1" x14ac:dyDescent="0.25">
      <c r="A17" s="12" t="s">
        <v>15</v>
      </c>
      <c r="B17" s="13" t="s">
        <v>23</v>
      </c>
      <c r="C17" s="16" t="s">
        <v>24</v>
      </c>
      <c r="D17" s="15">
        <v>236.9</v>
      </c>
      <c r="E17" s="15">
        <v>645</v>
      </c>
      <c r="F17" s="15">
        <v>161.30000000000001</v>
      </c>
      <c r="G17" s="17">
        <f t="shared" si="0"/>
        <v>25.007751937984494</v>
      </c>
    </row>
    <row r="18" spans="1:7" s="11" customFormat="1" ht="18.600000000000001" customHeight="1" x14ac:dyDescent="0.25">
      <c r="A18" s="7" t="s">
        <v>25</v>
      </c>
      <c r="B18" s="13"/>
      <c r="C18" s="9" t="s">
        <v>26</v>
      </c>
      <c r="D18" s="10">
        <f>D19+D20+D21</f>
        <v>0</v>
      </c>
      <c r="E18" s="10">
        <f>E19+E20+E21</f>
        <v>5</v>
      </c>
      <c r="F18" s="10">
        <f>F19+F20+F21</f>
        <v>204.3</v>
      </c>
      <c r="G18" s="10">
        <f t="shared" ref="G18" si="1">F18/E18*100</f>
        <v>4086</v>
      </c>
    </row>
    <row r="19" spans="1:7" s="11" customFormat="1" ht="55.2" customHeight="1" x14ac:dyDescent="0.25">
      <c r="A19" s="12" t="s">
        <v>25</v>
      </c>
      <c r="B19" s="13" t="s">
        <v>27</v>
      </c>
      <c r="C19" s="14" t="s">
        <v>28</v>
      </c>
      <c r="D19" s="17">
        <v>0</v>
      </c>
      <c r="E19" s="17">
        <v>0</v>
      </c>
      <c r="F19" s="17">
        <v>5</v>
      </c>
      <c r="G19" s="10"/>
    </row>
    <row r="20" spans="1:7" s="11" customFormat="1" ht="57.6" hidden="1" customHeight="1" x14ac:dyDescent="0.25">
      <c r="A20" s="12" t="s">
        <v>25</v>
      </c>
      <c r="B20" s="18" t="s">
        <v>29</v>
      </c>
      <c r="C20" s="19" t="s">
        <v>30</v>
      </c>
      <c r="D20" s="17">
        <v>0</v>
      </c>
      <c r="E20" s="17">
        <v>0</v>
      </c>
      <c r="F20" s="17">
        <v>0</v>
      </c>
      <c r="G20" s="15"/>
    </row>
    <row r="21" spans="1:7" ht="57" customHeight="1" x14ac:dyDescent="0.25">
      <c r="A21" s="12" t="s">
        <v>25</v>
      </c>
      <c r="B21" s="13" t="s">
        <v>31</v>
      </c>
      <c r="C21" s="14" t="s">
        <v>32</v>
      </c>
      <c r="D21" s="17">
        <v>0</v>
      </c>
      <c r="E21" s="17">
        <v>5</v>
      </c>
      <c r="F21" s="17">
        <v>199.3</v>
      </c>
      <c r="G21" s="17">
        <f t="shared" ref="G21" si="2">F21/E21*100</f>
        <v>3986</v>
      </c>
    </row>
    <row r="22" spans="1:7" s="11" customFormat="1" ht="22.95" customHeight="1" x14ac:dyDescent="0.25">
      <c r="A22" s="7" t="s">
        <v>33</v>
      </c>
      <c r="B22" s="13"/>
      <c r="C22" s="9" t="s">
        <v>34</v>
      </c>
      <c r="D22" s="10">
        <f t="shared" ref="D22" si="3">D23+D24+D25+D26</f>
        <v>20879.8</v>
      </c>
      <c r="E22" s="10">
        <f>E23+E24+E25+E26</f>
        <v>20879.8</v>
      </c>
      <c r="F22" s="10">
        <f>F23+F24+F25+F26</f>
        <v>20434.599999999999</v>
      </c>
      <c r="G22" s="10">
        <f t="shared" ref="G22:G32" si="4">F22/E22*100</f>
        <v>97.867795668540879</v>
      </c>
    </row>
    <row r="23" spans="1:7" ht="79.2" x14ac:dyDescent="0.25">
      <c r="A23" s="12" t="s">
        <v>33</v>
      </c>
      <c r="B23" s="13" t="s">
        <v>333</v>
      </c>
      <c r="C23" s="14" t="s">
        <v>337</v>
      </c>
      <c r="D23" s="15">
        <v>9137.9</v>
      </c>
      <c r="E23" s="15">
        <v>9137.9</v>
      </c>
      <c r="F23" s="15">
        <v>9301.5</v>
      </c>
      <c r="G23" s="15">
        <f t="shared" si="4"/>
        <v>101.79034570306089</v>
      </c>
    </row>
    <row r="24" spans="1:7" ht="79.2" x14ac:dyDescent="0.25">
      <c r="A24" s="12" t="s">
        <v>33</v>
      </c>
      <c r="B24" s="13" t="s">
        <v>334</v>
      </c>
      <c r="C24" s="14" t="s">
        <v>338</v>
      </c>
      <c r="D24" s="15">
        <v>72.5</v>
      </c>
      <c r="E24" s="15">
        <v>72.5</v>
      </c>
      <c r="F24" s="15">
        <v>68.400000000000006</v>
      </c>
      <c r="G24" s="15">
        <f t="shared" si="4"/>
        <v>94.344827586206904</v>
      </c>
    </row>
    <row r="25" spans="1:7" ht="79.2" x14ac:dyDescent="0.25">
      <c r="A25" s="12" t="s">
        <v>33</v>
      </c>
      <c r="B25" s="13" t="s">
        <v>335</v>
      </c>
      <c r="C25" s="14" t="s">
        <v>339</v>
      </c>
      <c r="D25" s="15">
        <v>13417.2</v>
      </c>
      <c r="E25" s="15">
        <v>13417.2</v>
      </c>
      <c r="F25" s="15">
        <v>12426.8</v>
      </c>
      <c r="G25" s="15">
        <f t="shared" si="4"/>
        <v>92.61843007482932</v>
      </c>
    </row>
    <row r="26" spans="1:7" ht="79.2" x14ac:dyDescent="0.25">
      <c r="A26" s="12" t="s">
        <v>33</v>
      </c>
      <c r="B26" s="13" t="s">
        <v>336</v>
      </c>
      <c r="C26" s="14" t="s">
        <v>340</v>
      </c>
      <c r="D26" s="15">
        <v>-1747.8</v>
      </c>
      <c r="E26" s="15">
        <v>-1747.8</v>
      </c>
      <c r="F26" s="15">
        <v>-1362.1</v>
      </c>
      <c r="G26" s="15">
        <f t="shared" si="4"/>
        <v>77.932257695388486</v>
      </c>
    </row>
    <row r="27" spans="1:7" s="11" customFormat="1" ht="13.2" customHeight="1" x14ac:dyDescent="0.25">
      <c r="A27" s="7" t="s">
        <v>35</v>
      </c>
      <c r="B27" s="13" t="s">
        <v>16</v>
      </c>
      <c r="C27" s="9" t="s">
        <v>36</v>
      </c>
      <c r="D27" s="10">
        <f>D29+D28</f>
        <v>0</v>
      </c>
      <c r="E27" s="10">
        <f>E29+E28</f>
        <v>350</v>
      </c>
      <c r="F27" s="10">
        <f t="shared" ref="F27" si="5">F29+F28</f>
        <v>139.9</v>
      </c>
      <c r="G27" s="21">
        <f t="shared" si="4"/>
        <v>39.971428571428575</v>
      </c>
    </row>
    <row r="28" spans="1:7" s="22" customFormat="1" ht="45.6" customHeight="1" x14ac:dyDescent="0.25">
      <c r="A28" s="12" t="s">
        <v>35</v>
      </c>
      <c r="B28" s="13" t="s">
        <v>37</v>
      </c>
      <c r="C28" s="14" t="s">
        <v>38</v>
      </c>
      <c r="D28" s="15">
        <v>0</v>
      </c>
      <c r="E28" s="15">
        <v>50</v>
      </c>
      <c r="F28" s="15">
        <v>18</v>
      </c>
      <c r="G28" s="15">
        <f t="shared" si="4"/>
        <v>36</v>
      </c>
    </row>
    <row r="29" spans="1:7" ht="54.6" customHeight="1" x14ac:dyDescent="0.25">
      <c r="A29" s="12" t="s">
        <v>35</v>
      </c>
      <c r="B29" s="13" t="s">
        <v>31</v>
      </c>
      <c r="C29" s="14" t="s">
        <v>32</v>
      </c>
      <c r="D29" s="15">
        <v>0</v>
      </c>
      <c r="E29" s="15">
        <v>300</v>
      </c>
      <c r="F29" s="15">
        <v>121.9</v>
      </c>
      <c r="G29" s="15">
        <f t="shared" si="4"/>
        <v>40.63333333333334</v>
      </c>
    </row>
    <row r="30" spans="1:7" s="11" customFormat="1" ht="26.4" customHeight="1" x14ac:dyDescent="0.25">
      <c r="A30" s="7" t="s">
        <v>39</v>
      </c>
      <c r="B30" s="13" t="s">
        <v>16</v>
      </c>
      <c r="C30" s="9" t="s">
        <v>40</v>
      </c>
      <c r="D30" s="10">
        <f t="shared" ref="D30" si="6">SUM(D31:D35)</f>
        <v>0</v>
      </c>
      <c r="E30" s="10">
        <f>SUM(E31:E35)</f>
        <v>30</v>
      </c>
      <c r="F30" s="10">
        <f>SUM(F31:F35)</f>
        <v>95</v>
      </c>
      <c r="G30" s="21">
        <f t="shared" si="4"/>
        <v>316.66666666666663</v>
      </c>
    </row>
    <row r="31" spans="1:7" s="22" customFormat="1" ht="66" customHeight="1" x14ac:dyDescent="0.25">
      <c r="A31" s="23" t="s">
        <v>39</v>
      </c>
      <c r="B31" s="18" t="s">
        <v>41</v>
      </c>
      <c r="C31" s="19" t="s">
        <v>42</v>
      </c>
      <c r="D31" s="15">
        <v>0</v>
      </c>
      <c r="E31" s="15">
        <v>10</v>
      </c>
      <c r="F31" s="15">
        <v>5</v>
      </c>
      <c r="G31" s="15">
        <f t="shared" si="4"/>
        <v>50</v>
      </c>
    </row>
    <row r="32" spans="1:7" ht="66" customHeight="1" x14ac:dyDescent="0.25">
      <c r="A32" s="12" t="s">
        <v>39</v>
      </c>
      <c r="B32" s="13" t="s">
        <v>43</v>
      </c>
      <c r="C32" s="14" t="s">
        <v>44</v>
      </c>
      <c r="D32" s="15">
        <v>0</v>
      </c>
      <c r="E32" s="15">
        <v>20</v>
      </c>
      <c r="F32" s="15">
        <v>81.5</v>
      </c>
      <c r="G32" s="15">
        <f t="shared" si="4"/>
        <v>407.5</v>
      </c>
    </row>
    <row r="33" spans="1:7" ht="66" hidden="1" customHeight="1" x14ac:dyDescent="0.25">
      <c r="A33" s="12" t="s">
        <v>39</v>
      </c>
      <c r="B33" s="13" t="s">
        <v>52</v>
      </c>
      <c r="C33" s="14" t="s">
        <v>53</v>
      </c>
      <c r="D33" s="15">
        <v>0</v>
      </c>
      <c r="E33" s="15">
        <v>0</v>
      </c>
      <c r="F33" s="15">
        <v>0</v>
      </c>
      <c r="G33" s="15"/>
    </row>
    <row r="34" spans="1:7" ht="66" customHeight="1" x14ac:dyDescent="0.25">
      <c r="A34" s="12" t="s">
        <v>39</v>
      </c>
      <c r="B34" s="13" t="s">
        <v>45</v>
      </c>
      <c r="C34" s="14" t="s">
        <v>46</v>
      </c>
      <c r="D34" s="15">
        <v>0</v>
      </c>
      <c r="E34" s="15">
        <v>0</v>
      </c>
      <c r="F34" s="15">
        <v>1.5</v>
      </c>
      <c r="G34" s="15"/>
    </row>
    <row r="35" spans="1:7" ht="52.95" customHeight="1" x14ac:dyDescent="0.25">
      <c r="A35" s="12" t="s">
        <v>39</v>
      </c>
      <c r="B35" s="13" t="s">
        <v>31</v>
      </c>
      <c r="C35" s="14" t="s">
        <v>32</v>
      </c>
      <c r="D35" s="15">
        <v>0</v>
      </c>
      <c r="E35" s="15">
        <v>0</v>
      </c>
      <c r="F35" s="15">
        <v>7</v>
      </c>
      <c r="G35" s="15"/>
    </row>
    <row r="36" spans="1:7" s="11" customFormat="1" ht="13.95" customHeight="1" x14ac:dyDescent="0.25">
      <c r="A36" s="7" t="s">
        <v>47</v>
      </c>
      <c r="B36" s="13" t="s">
        <v>16</v>
      </c>
      <c r="C36" s="9" t="s">
        <v>48</v>
      </c>
      <c r="D36" s="10">
        <f>D37</f>
        <v>0</v>
      </c>
      <c r="E36" s="10">
        <f t="shared" ref="E36:F36" si="7">E37</f>
        <v>0</v>
      </c>
      <c r="F36" s="10">
        <f t="shared" si="7"/>
        <v>77.3</v>
      </c>
      <c r="G36" s="10"/>
    </row>
    <row r="37" spans="1:7" ht="69.599999999999994" customHeight="1" x14ac:dyDescent="0.25">
      <c r="A37" s="12" t="s">
        <v>47</v>
      </c>
      <c r="B37" s="13" t="s">
        <v>45</v>
      </c>
      <c r="C37" s="14" t="s">
        <v>46</v>
      </c>
      <c r="D37" s="15">
        <v>0</v>
      </c>
      <c r="E37" s="15">
        <v>0</v>
      </c>
      <c r="F37" s="15">
        <v>77.3</v>
      </c>
      <c r="G37" s="15"/>
    </row>
    <row r="38" spans="1:7" s="11" customFormat="1" ht="13.2" customHeight="1" x14ac:dyDescent="0.25">
      <c r="A38" s="7" t="s">
        <v>50</v>
      </c>
      <c r="B38" s="13" t="s">
        <v>16</v>
      </c>
      <c r="C38" s="9" t="s">
        <v>51</v>
      </c>
      <c r="D38" s="10">
        <f t="shared" ref="D38:F38" si="8">D39</f>
        <v>0</v>
      </c>
      <c r="E38" s="10">
        <f t="shared" si="8"/>
        <v>0</v>
      </c>
      <c r="F38" s="10">
        <f t="shared" si="8"/>
        <v>95.8</v>
      </c>
      <c r="G38" s="10"/>
    </row>
    <row r="39" spans="1:7" ht="66" x14ac:dyDescent="0.25">
      <c r="A39" s="12" t="s">
        <v>50</v>
      </c>
      <c r="B39" s="13" t="s">
        <v>52</v>
      </c>
      <c r="C39" s="14" t="s">
        <v>53</v>
      </c>
      <c r="D39" s="15">
        <v>0</v>
      </c>
      <c r="E39" s="15">
        <v>0</v>
      </c>
      <c r="F39" s="15">
        <v>95.8</v>
      </c>
      <c r="G39" s="15"/>
    </row>
    <row r="40" spans="1:7" ht="26.4" customHeight="1" x14ac:dyDescent="0.25">
      <c r="A40" s="7" t="s">
        <v>54</v>
      </c>
      <c r="B40" s="13" t="s">
        <v>16</v>
      </c>
      <c r="C40" s="9" t="s">
        <v>55</v>
      </c>
      <c r="D40" s="10">
        <f>D42</f>
        <v>0</v>
      </c>
      <c r="E40" s="10">
        <f t="shared" ref="E40" si="9">E42</f>
        <v>0</v>
      </c>
      <c r="F40" s="10">
        <f>F42+F41</f>
        <v>4.2</v>
      </c>
      <c r="G40" s="10"/>
    </row>
    <row r="41" spans="1:7" ht="66" x14ac:dyDescent="0.25">
      <c r="A41" s="23" t="s">
        <v>54</v>
      </c>
      <c r="B41" s="13" t="s">
        <v>45</v>
      </c>
      <c r="C41" s="19" t="s">
        <v>46</v>
      </c>
      <c r="D41" s="17">
        <v>0</v>
      </c>
      <c r="E41" s="17">
        <v>0</v>
      </c>
      <c r="F41" s="17">
        <v>2.1</v>
      </c>
      <c r="G41" s="10"/>
    </row>
    <row r="42" spans="1:7" s="22" customFormat="1" ht="39.6" x14ac:dyDescent="0.25">
      <c r="A42" s="12" t="s">
        <v>54</v>
      </c>
      <c r="B42" s="13" t="s">
        <v>353</v>
      </c>
      <c r="C42" s="14" t="s">
        <v>354</v>
      </c>
      <c r="D42" s="15">
        <v>0</v>
      </c>
      <c r="E42" s="15">
        <v>0</v>
      </c>
      <c r="F42" s="15">
        <v>2.1</v>
      </c>
      <c r="G42" s="15"/>
    </row>
    <row r="43" spans="1:7" s="11" customFormat="1" ht="13.2" customHeight="1" x14ac:dyDescent="0.25">
      <c r="A43" s="7" t="s">
        <v>56</v>
      </c>
      <c r="B43" s="13" t="s">
        <v>16</v>
      </c>
      <c r="C43" s="9" t="s">
        <v>57</v>
      </c>
      <c r="D43" s="10">
        <f>SUM(D44:D92)</f>
        <v>1893318.3999999997</v>
      </c>
      <c r="E43" s="10">
        <f>SUM(E44:E94)</f>
        <v>1965034.2999999998</v>
      </c>
      <c r="F43" s="10">
        <f>SUM(F44:F94)</f>
        <v>1997336.800000001</v>
      </c>
      <c r="G43" s="10">
        <f>F43/E43*100</f>
        <v>101.6438644353435</v>
      </c>
    </row>
    <row r="44" spans="1:7" ht="72" customHeight="1" x14ac:dyDescent="0.25">
      <c r="A44" s="12" t="s">
        <v>56</v>
      </c>
      <c r="B44" s="13" t="s">
        <v>58</v>
      </c>
      <c r="C44" s="14" t="s">
        <v>59</v>
      </c>
      <c r="D44" s="15">
        <v>1308233.8999999999</v>
      </c>
      <c r="E44" s="15">
        <v>1308233.8999999999</v>
      </c>
      <c r="F44" s="15">
        <v>1342256.3</v>
      </c>
      <c r="G44" s="15">
        <f>F44/E44*100</f>
        <v>102.60063586488626</v>
      </c>
    </row>
    <row r="45" spans="1:7" ht="52.95" customHeight="1" x14ac:dyDescent="0.25">
      <c r="A45" s="12" t="s">
        <v>56</v>
      </c>
      <c r="B45" s="13" t="s">
        <v>60</v>
      </c>
      <c r="C45" s="14" t="s">
        <v>61</v>
      </c>
      <c r="D45" s="15"/>
      <c r="E45" s="15"/>
      <c r="F45" s="15">
        <v>873.3</v>
      </c>
      <c r="G45" s="15"/>
    </row>
    <row r="46" spans="1:7" ht="69" customHeight="1" x14ac:dyDescent="0.25">
      <c r="A46" s="12" t="s">
        <v>56</v>
      </c>
      <c r="B46" s="13" t="s">
        <v>62</v>
      </c>
      <c r="C46" s="14" t="s">
        <v>63</v>
      </c>
      <c r="D46" s="15"/>
      <c r="E46" s="15"/>
      <c r="F46" s="15">
        <v>120.8</v>
      </c>
      <c r="G46" s="15"/>
    </row>
    <row r="47" spans="1:7" ht="52.95" customHeight="1" x14ac:dyDescent="0.25">
      <c r="A47" s="12" t="s">
        <v>56</v>
      </c>
      <c r="B47" s="13" t="s">
        <v>64</v>
      </c>
      <c r="C47" s="14" t="s">
        <v>65</v>
      </c>
      <c r="D47" s="15"/>
      <c r="E47" s="15"/>
      <c r="F47" s="15">
        <v>19.600000000000001</v>
      </c>
      <c r="G47" s="15"/>
    </row>
    <row r="48" spans="1:7" ht="94.95" customHeight="1" x14ac:dyDescent="0.25">
      <c r="A48" s="12" t="s">
        <v>56</v>
      </c>
      <c r="B48" s="13" t="s">
        <v>66</v>
      </c>
      <c r="C48" s="14" t="s">
        <v>67</v>
      </c>
      <c r="D48" s="15">
        <v>2720</v>
      </c>
      <c r="E48" s="15">
        <v>2720</v>
      </c>
      <c r="F48" s="15">
        <v>3030.1</v>
      </c>
      <c r="G48" s="15">
        <f>F48/E48*100</f>
        <v>111.40073529411765</v>
      </c>
    </row>
    <row r="49" spans="1:7" ht="83.4" customHeight="1" x14ac:dyDescent="0.25">
      <c r="A49" s="12" t="s">
        <v>56</v>
      </c>
      <c r="B49" s="13" t="s">
        <v>68</v>
      </c>
      <c r="C49" s="14" t="s">
        <v>69</v>
      </c>
      <c r="D49" s="15"/>
      <c r="E49" s="15"/>
      <c r="F49" s="15">
        <v>31.6</v>
      </c>
      <c r="G49" s="15"/>
    </row>
    <row r="50" spans="1:7" ht="83.4" customHeight="1" x14ac:dyDescent="0.25">
      <c r="A50" s="12" t="s">
        <v>56</v>
      </c>
      <c r="B50" s="13" t="s">
        <v>70</v>
      </c>
      <c r="C50" s="14" t="s">
        <v>71</v>
      </c>
      <c r="D50" s="15"/>
      <c r="E50" s="15"/>
      <c r="F50" s="15">
        <v>0</v>
      </c>
      <c r="G50" s="15"/>
    </row>
    <row r="51" spans="1:7" ht="96.6" customHeight="1" x14ac:dyDescent="0.25">
      <c r="A51" s="12" t="s">
        <v>56</v>
      </c>
      <c r="B51" s="13" t="s">
        <v>72</v>
      </c>
      <c r="C51" s="14" t="s">
        <v>73</v>
      </c>
      <c r="D51" s="15"/>
      <c r="E51" s="15"/>
      <c r="F51" s="15">
        <v>39.1</v>
      </c>
      <c r="G51" s="15"/>
    </row>
    <row r="52" spans="1:7" ht="52.95" customHeight="1" x14ac:dyDescent="0.25">
      <c r="A52" s="12" t="s">
        <v>56</v>
      </c>
      <c r="B52" s="13" t="s">
        <v>74</v>
      </c>
      <c r="C52" s="14" t="s">
        <v>75</v>
      </c>
      <c r="D52" s="15">
        <v>13040</v>
      </c>
      <c r="E52" s="15">
        <v>84197.1</v>
      </c>
      <c r="F52" s="15">
        <v>84600.5</v>
      </c>
      <c r="G52" s="15">
        <f>F52/E52*100</f>
        <v>100.47911388872062</v>
      </c>
    </row>
    <row r="53" spans="1:7" ht="39.6" customHeight="1" x14ac:dyDescent="0.25">
      <c r="A53" s="12" t="s">
        <v>56</v>
      </c>
      <c r="B53" s="13" t="s">
        <v>76</v>
      </c>
      <c r="C53" s="14" t="s">
        <v>77</v>
      </c>
      <c r="D53" s="15"/>
      <c r="E53" s="15"/>
      <c r="F53" s="15">
        <v>371.8</v>
      </c>
      <c r="G53" s="15"/>
    </row>
    <row r="54" spans="1:7" ht="52.95" customHeight="1" x14ac:dyDescent="0.25">
      <c r="A54" s="12" t="s">
        <v>56</v>
      </c>
      <c r="B54" s="13" t="s">
        <v>78</v>
      </c>
      <c r="C54" s="14" t="s">
        <v>79</v>
      </c>
      <c r="D54" s="15"/>
      <c r="E54" s="15"/>
      <c r="F54" s="15">
        <v>136.4</v>
      </c>
      <c r="G54" s="15"/>
    </row>
    <row r="55" spans="1:7" ht="39.6" customHeight="1" x14ac:dyDescent="0.25">
      <c r="A55" s="12" t="s">
        <v>56</v>
      </c>
      <c r="B55" s="13" t="s">
        <v>80</v>
      </c>
      <c r="C55" s="14" t="s">
        <v>81</v>
      </c>
      <c r="D55" s="15"/>
      <c r="E55" s="15"/>
      <c r="F55" s="15">
        <v>-12.9</v>
      </c>
      <c r="G55" s="15"/>
    </row>
    <row r="56" spans="1:7" ht="83.4" customHeight="1" x14ac:dyDescent="0.25">
      <c r="A56" s="12" t="s">
        <v>56</v>
      </c>
      <c r="B56" s="13" t="s">
        <v>82</v>
      </c>
      <c r="C56" s="14" t="s">
        <v>83</v>
      </c>
      <c r="D56" s="15">
        <v>9860</v>
      </c>
      <c r="E56" s="15">
        <v>9860</v>
      </c>
      <c r="F56" s="15">
        <v>8313.1</v>
      </c>
      <c r="G56" s="15">
        <f>F56/E56*100</f>
        <v>84.311359026369175</v>
      </c>
    </row>
    <row r="57" spans="1:7" ht="57.6" customHeight="1" x14ac:dyDescent="0.25">
      <c r="A57" s="12" t="s">
        <v>56</v>
      </c>
      <c r="B57" s="13" t="s">
        <v>262</v>
      </c>
      <c r="C57" s="14" t="s">
        <v>263</v>
      </c>
      <c r="D57" s="15">
        <v>0</v>
      </c>
      <c r="E57" s="15">
        <v>0</v>
      </c>
      <c r="F57" s="15">
        <v>-277.8</v>
      </c>
      <c r="G57" s="15"/>
    </row>
    <row r="58" spans="1:7" ht="41.4" hidden="1" customHeight="1" x14ac:dyDescent="0.25">
      <c r="A58" s="12" t="s">
        <v>56</v>
      </c>
      <c r="B58" s="13" t="s">
        <v>266</v>
      </c>
      <c r="C58" s="14" t="s">
        <v>264</v>
      </c>
      <c r="D58" s="15"/>
      <c r="E58" s="15"/>
      <c r="F58" s="15">
        <v>0</v>
      </c>
      <c r="G58" s="15"/>
    </row>
    <row r="59" spans="1:7" ht="57.6" hidden="1" customHeight="1" x14ac:dyDescent="0.25">
      <c r="A59" s="12" t="s">
        <v>56</v>
      </c>
      <c r="B59" s="13" t="s">
        <v>267</v>
      </c>
      <c r="C59" s="14" t="s">
        <v>265</v>
      </c>
      <c r="D59" s="15"/>
      <c r="E59" s="15"/>
      <c r="F59" s="15">
        <v>0</v>
      </c>
      <c r="G59" s="15"/>
    </row>
    <row r="60" spans="1:7" ht="39.6" customHeight="1" x14ac:dyDescent="0.25">
      <c r="A60" s="12" t="s">
        <v>56</v>
      </c>
      <c r="B60" s="13" t="s">
        <v>84</v>
      </c>
      <c r="C60" s="14" t="s">
        <v>85</v>
      </c>
      <c r="D60" s="15">
        <v>77940</v>
      </c>
      <c r="E60" s="15">
        <v>77940</v>
      </c>
      <c r="F60" s="15">
        <v>76101.3</v>
      </c>
      <c r="G60" s="15">
        <f>F60/E60*100</f>
        <v>97.640877598152429</v>
      </c>
    </row>
    <row r="61" spans="1:7" ht="26.4" customHeight="1" x14ac:dyDescent="0.25">
      <c r="A61" s="12" t="s">
        <v>56</v>
      </c>
      <c r="B61" s="13" t="s">
        <v>86</v>
      </c>
      <c r="C61" s="14" t="s">
        <v>87</v>
      </c>
      <c r="D61" s="15"/>
      <c r="E61" s="15"/>
      <c r="F61" s="15">
        <v>252.6</v>
      </c>
      <c r="G61" s="15"/>
    </row>
    <row r="62" spans="1:7" ht="39.6" customHeight="1" x14ac:dyDescent="0.25">
      <c r="A62" s="12" t="s">
        <v>56</v>
      </c>
      <c r="B62" s="13" t="s">
        <v>88</v>
      </c>
      <c r="C62" s="14" t="s">
        <v>89</v>
      </c>
      <c r="D62" s="15"/>
      <c r="E62" s="15"/>
      <c r="F62" s="15">
        <v>197.7</v>
      </c>
      <c r="G62" s="15"/>
    </row>
    <row r="63" spans="1:7" ht="33.6" hidden="1" customHeight="1" x14ac:dyDescent="0.25">
      <c r="A63" s="12" t="s">
        <v>56</v>
      </c>
      <c r="B63" s="13" t="s">
        <v>90</v>
      </c>
      <c r="C63" s="14" t="s">
        <v>91</v>
      </c>
      <c r="D63" s="15"/>
      <c r="E63" s="15"/>
      <c r="F63" s="15"/>
      <c r="G63" s="15"/>
    </row>
    <row r="64" spans="1:7" ht="45" hidden="1" customHeight="1" x14ac:dyDescent="0.25">
      <c r="A64" s="12" t="s">
        <v>56</v>
      </c>
      <c r="B64" s="13" t="s">
        <v>92</v>
      </c>
      <c r="C64" s="14" t="s">
        <v>93</v>
      </c>
      <c r="D64" s="15"/>
      <c r="E64" s="15">
        <v>0</v>
      </c>
      <c r="F64" s="15">
        <v>0</v>
      </c>
      <c r="G64" s="15"/>
    </row>
    <row r="65" spans="1:7" ht="28.2" customHeight="1" x14ac:dyDescent="0.25">
      <c r="A65" s="12" t="s">
        <v>56</v>
      </c>
      <c r="B65" s="13" t="s">
        <v>94</v>
      </c>
      <c r="C65" s="14" t="s">
        <v>95</v>
      </c>
      <c r="D65" s="15">
        <v>53</v>
      </c>
      <c r="E65" s="15">
        <v>53</v>
      </c>
      <c r="F65" s="15">
        <v>20.6</v>
      </c>
      <c r="G65" s="15">
        <f t="shared" ref="G65" si="10">F65/E65*100</f>
        <v>38.867924528301891</v>
      </c>
    </row>
    <row r="66" spans="1:7" s="4" customFormat="1" ht="13.2" hidden="1" customHeight="1" x14ac:dyDescent="0.25">
      <c r="A66" s="12" t="s">
        <v>56</v>
      </c>
      <c r="B66" s="13" t="s">
        <v>96</v>
      </c>
      <c r="C66" s="14" t="s">
        <v>97</v>
      </c>
      <c r="D66" s="15"/>
      <c r="E66" s="15"/>
      <c r="F66" s="15">
        <v>0</v>
      </c>
      <c r="G66" s="15"/>
    </row>
    <row r="67" spans="1:7" s="4" customFormat="1" ht="34.200000000000003" customHeight="1" x14ac:dyDescent="0.25">
      <c r="A67" s="12" t="s">
        <v>56</v>
      </c>
      <c r="B67" s="13" t="s">
        <v>98</v>
      </c>
      <c r="C67" s="14" t="s">
        <v>99</v>
      </c>
      <c r="D67" s="15"/>
      <c r="E67" s="15"/>
      <c r="F67" s="15">
        <v>0.3</v>
      </c>
      <c r="G67" s="15"/>
    </row>
    <row r="68" spans="1:7" ht="55.2" customHeight="1" x14ac:dyDescent="0.25">
      <c r="A68" s="12" t="s">
        <v>56</v>
      </c>
      <c r="B68" s="13" t="s">
        <v>100</v>
      </c>
      <c r="C68" s="24" t="s">
        <v>101</v>
      </c>
      <c r="D68" s="15">
        <v>11996</v>
      </c>
      <c r="E68" s="15">
        <v>11996</v>
      </c>
      <c r="F68" s="15">
        <v>11939.9</v>
      </c>
      <c r="G68" s="15">
        <f>F68/E68*100</f>
        <v>99.532344114704898</v>
      </c>
    </row>
    <row r="69" spans="1:7" ht="30" customHeight="1" x14ac:dyDescent="0.25">
      <c r="A69" s="12" t="s">
        <v>56</v>
      </c>
      <c r="B69" s="13" t="s">
        <v>102</v>
      </c>
      <c r="C69" s="24" t="s">
        <v>103</v>
      </c>
      <c r="D69" s="15"/>
      <c r="E69" s="15"/>
      <c r="F69" s="15">
        <v>10</v>
      </c>
      <c r="G69" s="15"/>
    </row>
    <row r="70" spans="1:7" ht="30" customHeight="1" x14ac:dyDescent="0.25">
      <c r="A70" s="12" t="s">
        <v>56</v>
      </c>
      <c r="B70" s="13" t="s">
        <v>350</v>
      </c>
      <c r="C70" s="24" t="s">
        <v>91</v>
      </c>
      <c r="D70" s="15"/>
      <c r="E70" s="15"/>
      <c r="F70" s="15">
        <v>-47.6</v>
      </c>
      <c r="G70" s="15"/>
    </row>
    <row r="71" spans="1:7" ht="52.95" customHeight="1" x14ac:dyDescent="0.25">
      <c r="A71" s="12" t="s">
        <v>56</v>
      </c>
      <c r="B71" s="13" t="s">
        <v>104</v>
      </c>
      <c r="C71" s="14" t="s">
        <v>105</v>
      </c>
      <c r="D71" s="15">
        <v>42898</v>
      </c>
      <c r="E71" s="15">
        <v>42898</v>
      </c>
      <c r="F71" s="15">
        <v>39841.4</v>
      </c>
      <c r="G71" s="15">
        <f>F71/E71*100</f>
        <v>92.874726094456619</v>
      </c>
    </row>
    <row r="72" spans="1:7" ht="39.6" customHeight="1" x14ac:dyDescent="0.25">
      <c r="A72" s="12" t="s">
        <v>56</v>
      </c>
      <c r="B72" s="13" t="s">
        <v>106</v>
      </c>
      <c r="C72" s="14" t="s">
        <v>107</v>
      </c>
      <c r="D72" s="15"/>
      <c r="E72" s="15"/>
      <c r="F72" s="15">
        <v>538.4</v>
      </c>
      <c r="G72" s="15"/>
    </row>
    <row r="73" spans="1:7" ht="27.6" hidden="1" customHeight="1" x14ac:dyDescent="0.25">
      <c r="A73" s="12" t="s">
        <v>56</v>
      </c>
      <c r="B73" s="13" t="s">
        <v>108</v>
      </c>
      <c r="C73" s="14" t="s">
        <v>109</v>
      </c>
      <c r="D73" s="15"/>
      <c r="E73" s="15"/>
      <c r="F73" s="15">
        <v>0</v>
      </c>
      <c r="G73" s="15"/>
    </row>
    <row r="74" spans="1:7" ht="26.4" customHeight="1" x14ac:dyDescent="0.25">
      <c r="A74" s="12" t="s">
        <v>56</v>
      </c>
      <c r="B74" s="13" t="s">
        <v>110</v>
      </c>
      <c r="C74" s="14" t="s">
        <v>111</v>
      </c>
      <c r="D74" s="15">
        <v>34521.9</v>
      </c>
      <c r="E74" s="15">
        <v>34521.9</v>
      </c>
      <c r="F74" s="15">
        <v>34785.599999999999</v>
      </c>
      <c r="G74" s="15">
        <f>F74/E74*100</f>
        <v>100.76386293917774</v>
      </c>
    </row>
    <row r="75" spans="1:7" ht="13.2" customHeight="1" x14ac:dyDescent="0.25">
      <c r="A75" s="12" t="s">
        <v>56</v>
      </c>
      <c r="B75" s="13" t="s">
        <v>112</v>
      </c>
      <c r="C75" s="14" t="s">
        <v>113</v>
      </c>
      <c r="D75" s="15"/>
      <c r="E75" s="15"/>
      <c r="F75" s="15">
        <v>388.3</v>
      </c>
      <c r="G75" s="15"/>
    </row>
    <row r="76" spans="1:7" ht="26.4" customHeight="1" x14ac:dyDescent="0.25">
      <c r="A76" s="12" t="s">
        <v>56</v>
      </c>
      <c r="B76" s="13" t="s">
        <v>114</v>
      </c>
      <c r="C76" s="14" t="s">
        <v>115</v>
      </c>
      <c r="D76" s="15"/>
      <c r="E76" s="15"/>
      <c r="F76" s="15">
        <v>9.3000000000000007</v>
      </c>
      <c r="G76" s="15"/>
    </row>
    <row r="77" spans="1:7" ht="13.2" hidden="1" customHeight="1" x14ac:dyDescent="0.25">
      <c r="A77" s="12" t="s">
        <v>56</v>
      </c>
      <c r="B77" s="13" t="s">
        <v>116</v>
      </c>
      <c r="C77" s="14" t="s">
        <v>117</v>
      </c>
      <c r="D77" s="15"/>
      <c r="E77" s="15"/>
      <c r="F77" s="15">
        <v>0</v>
      </c>
      <c r="G77" s="15"/>
    </row>
    <row r="78" spans="1:7" ht="26.4" customHeight="1" x14ac:dyDescent="0.25">
      <c r="A78" s="12" t="s">
        <v>56</v>
      </c>
      <c r="B78" s="13" t="s">
        <v>118</v>
      </c>
      <c r="C78" s="14" t="s">
        <v>119</v>
      </c>
      <c r="D78" s="15">
        <v>126358.39999999999</v>
      </c>
      <c r="E78" s="15">
        <v>126358.39999999999</v>
      </c>
      <c r="F78" s="15">
        <v>125602.5</v>
      </c>
      <c r="G78" s="15">
        <f t="shared" ref="G78:G143" si="11">F78/E78*100</f>
        <v>99.401780965887511</v>
      </c>
    </row>
    <row r="79" spans="1:7" ht="15" customHeight="1" x14ac:dyDescent="0.25">
      <c r="A79" s="12" t="s">
        <v>56</v>
      </c>
      <c r="B79" s="13" t="s">
        <v>120</v>
      </c>
      <c r="C79" s="14" t="s">
        <v>121</v>
      </c>
      <c r="D79" s="15"/>
      <c r="E79" s="15"/>
      <c r="F79" s="15">
        <v>2087.6999999999998</v>
      </c>
      <c r="G79" s="15"/>
    </row>
    <row r="80" spans="1:7" ht="15" hidden="1" customHeight="1" x14ac:dyDescent="0.25">
      <c r="A80" s="12" t="s">
        <v>56</v>
      </c>
      <c r="B80" s="13" t="s">
        <v>268</v>
      </c>
      <c r="C80" s="14" t="s">
        <v>269</v>
      </c>
      <c r="D80" s="15"/>
      <c r="E80" s="15"/>
      <c r="F80" s="15">
        <v>0</v>
      </c>
      <c r="G80" s="15"/>
    </row>
    <row r="81" spans="1:7" ht="43.95" customHeight="1" x14ac:dyDescent="0.25">
      <c r="A81" s="12" t="s">
        <v>56</v>
      </c>
      <c r="B81" s="13" t="s">
        <v>122</v>
      </c>
      <c r="C81" s="16" t="s">
        <v>123</v>
      </c>
      <c r="D81" s="15">
        <v>219776.2</v>
      </c>
      <c r="E81" s="15">
        <v>219776.2</v>
      </c>
      <c r="F81" s="15">
        <v>215902.3</v>
      </c>
      <c r="G81" s="15">
        <f t="shared" si="11"/>
        <v>98.237343261008235</v>
      </c>
    </row>
    <row r="82" spans="1:7" ht="30.6" customHeight="1" x14ac:dyDescent="0.25">
      <c r="A82" s="12" t="s">
        <v>56</v>
      </c>
      <c r="B82" s="13" t="s">
        <v>124</v>
      </c>
      <c r="C82" s="16" t="s">
        <v>125</v>
      </c>
      <c r="D82" s="15"/>
      <c r="E82" s="15"/>
      <c r="F82" s="15">
        <v>242.1</v>
      </c>
      <c r="G82" s="15"/>
    </row>
    <row r="83" spans="1:7" ht="43.95" customHeight="1" x14ac:dyDescent="0.25">
      <c r="A83" s="12" t="s">
        <v>56</v>
      </c>
      <c r="B83" s="13" t="s">
        <v>126</v>
      </c>
      <c r="C83" s="16" t="s">
        <v>127</v>
      </c>
      <c r="D83" s="15"/>
      <c r="E83" s="15"/>
      <c r="F83" s="15">
        <v>42.1</v>
      </c>
      <c r="G83" s="15"/>
    </row>
    <row r="84" spans="1:7" ht="30.6" hidden="1" customHeight="1" x14ac:dyDescent="0.25">
      <c r="A84" s="12" t="s">
        <v>56</v>
      </c>
      <c r="B84" s="13" t="s">
        <v>270</v>
      </c>
      <c r="C84" s="16" t="s">
        <v>271</v>
      </c>
      <c r="D84" s="15"/>
      <c r="E84" s="15"/>
      <c r="F84" s="15"/>
      <c r="G84" s="15"/>
    </row>
    <row r="85" spans="1:7" ht="52.8" x14ac:dyDescent="0.25">
      <c r="A85" s="12" t="s">
        <v>56</v>
      </c>
      <c r="B85" s="13" t="s">
        <v>128</v>
      </c>
      <c r="C85" s="16" t="s">
        <v>129</v>
      </c>
      <c r="D85" s="15">
        <v>22511</v>
      </c>
      <c r="E85" s="15">
        <v>22511</v>
      </c>
      <c r="F85" s="15">
        <v>23386.5</v>
      </c>
      <c r="G85" s="15">
        <f t="shared" si="11"/>
        <v>103.8892097196926</v>
      </c>
    </row>
    <row r="86" spans="1:7" ht="39.6" x14ac:dyDescent="0.25">
      <c r="A86" s="12" t="s">
        <v>56</v>
      </c>
      <c r="B86" s="13" t="s">
        <v>130</v>
      </c>
      <c r="C86" s="16" t="s">
        <v>131</v>
      </c>
      <c r="D86" s="15"/>
      <c r="E86" s="15"/>
      <c r="F86" s="15">
        <v>582.5</v>
      </c>
      <c r="G86" s="15"/>
    </row>
    <row r="87" spans="1:7" ht="52.8" x14ac:dyDescent="0.25">
      <c r="A87" s="12" t="s">
        <v>56</v>
      </c>
      <c r="B87" s="13" t="s">
        <v>132</v>
      </c>
      <c r="C87" s="16" t="s">
        <v>133</v>
      </c>
      <c r="D87" s="15"/>
      <c r="E87" s="15"/>
      <c r="F87" s="15">
        <v>-0.4</v>
      </c>
      <c r="G87" s="15"/>
    </row>
    <row r="88" spans="1:7" ht="52.95" customHeight="1" x14ac:dyDescent="0.25">
      <c r="A88" s="12" t="s">
        <v>56</v>
      </c>
      <c r="B88" s="13" t="s">
        <v>134</v>
      </c>
      <c r="C88" s="14" t="s">
        <v>135</v>
      </c>
      <c r="D88" s="15">
        <v>23410</v>
      </c>
      <c r="E88" s="15">
        <v>23410</v>
      </c>
      <c r="F88" s="15">
        <v>25031.7</v>
      </c>
      <c r="G88" s="15">
        <f t="shared" si="11"/>
        <v>106.92738146091413</v>
      </c>
    </row>
    <row r="89" spans="1:7" s="4" customFormat="1" ht="82.2" customHeight="1" x14ac:dyDescent="0.25">
      <c r="A89" s="12" t="s">
        <v>56</v>
      </c>
      <c r="B89" s="13" t="s">
        <v>136</v>
      </c>
      <c r="C89" s="14" t="s">
        <v>137</v>
      </c>
      <c r="D89" s="15">
        <v>0</v>
      </c>
      <c r="E89" s="15">
        <v>365.8</v>
      </c>
      <c r="F89" s="15">
        <v>530.1</v>
      </c>
      <c r="G89" s="15">
        <f t="shared" si="11"/>
        <v>144.91525423728814</v>
      </c>
    </row>
    <row r="90" spans="1:7" ht="66" customHeight="1" x14ac:dyDescent="0.25">
      <c r="A90" s="12" t="s">
        <v>56</v>
      </c>
      <c r="B90" s="13" t="s">
        <v>138</v>
      </c>
      <c r="C90" s="14" t="s">
        <v>139</v>
      </c>
      <c r="D90" s="15">
        <v>0</v>
      </c>
      <c r="E90" s="15">
        <v>43</v>
      </c>
      <c r="F90" s="15">
        <v>44.9</v>
      </c>
      <c r="G90" s="15">
        <f t="shared" si="11"/>
        <v>104.41860465116279</v>
      </c>
    </row>
    <row r="91" spans="1:7" ht="52.8" x14ac:dyDescent="0.25">
      <c r="A91" s="12" t="s">
        <v>56</v>
      </c>
      <c r="B91" s="13" t="s">
        <v>359</v>
      </c>
      <c r="C91" s="14" t="s">
        <v>358</v>
      </c>
      <c r="D91" s="15">
        <v>0</v>
      </c>
      <c r="E91" s="15">
        <v>0</v>
      </c>
      <c r="F91" s="15">
        <v>3.1</v>
      </c>
      <c r="G91" s="15"/>
    </row>
    <row r="92" spans="1:7" ht="66" customHeight="1" x14ac:dyDescent="0.25">
      <c r="A92" s="12" t="s">
        <v>56</v>
      </c>
      <c r="B92" s="13" t="s">
        <v>140</v>
      </c>
      <c r="C92" s="14" t="s">
        <v>141</v>
      </c>
      <c r="D92" s="15">
        <v>0</v>
      </c>
      <c r="E92" s="15">
        <v>150</v>
      </c>
      <c r="F92" s="15">
        <v>330</v>
      </c>
      <c r="G92" s="15">
        <f t="shared" si="11"/>
        <v>220.00000000000003</v>
      </c>
    </row>
    <row r="93" spans="1:7" ht="66" customHeight="1" x14ac:dyDescent="0.25">
      <c r="A93" s="12" t="s">
        <v>56</v>
      </c>
      <c r="B93" s="13" t="s">
        <v>45</v>
      </c>
      <c r="C93" s="14" t="s">
        <v>46</v>
      </c>
      <c r="D93" s="15">
        <v>0</v>
      </c>
      <c r="E93" s="15">
        <v>0</v>
      </c>
      <c r="F93" s="15">
        <v>8</v>
      </c>
      <c r="G93" s="15"/>
    </row>
    <row r="94" spans="1:7" ht="57.6" customHeight="1" x14ac:dyDescent="0.25">
      <c r="A94" s="12" t="s">
        <v>56</v>
      </c>
      <c r="B94" s="13" t="s">
        <v>31</v>
      </c>
      <c r="C94" s="14" t="s">
        <v>32</v>
      </c>
      <c r="D94" s="15">
        <v>0</v>
      </c>
      <c r="E94" s="15">
        <v>0</v>
      </c>
      <c r="F94" s="15">
        <v>4</v>
      </c>
      <c r="G94" s="15"/>
    </row>
    <row r="95" spans="1:7" s="11" customFormat="1" ht="13.2" customHeight="1" x14ac:dyDescent="0.25">
      <c r="A95" s="7" t="s">
        <v>142</v>
      </c>
      <c r="B95" s="13" t="s">
        <v>16</v>
      </c>
      <c r="C95" s="9" t="s">
        <v>143</v>
      </c>
      <c r="D95" s="10">
        <f>SUM(D96:D102)</f>
        <v>0</v>
      </c>
      <c r="E95" s="10">
        <f>SUM(E96:E102)</f>
        <v>7417.9</v>
      </c>
      <c r="F95" s="10">
        <f>SUM(F96:F102)</f>
        <v>7716.0999999999995</v>
      </c>
      <c r="G95" s="21">
        <f t="shared" ref="G95:G98" si="12">F95/E95*100</f>
        <v>104.02000566197979</v>
      </c>
    </row>
    <row r="96" spans="1:7" s="22" customFormat="1" ht="66" customHeight="1" x14ac:dyDescent="0.25">
      <c r="A96" s="12" t="s">
        <v>142</v>
      </c>
      <c r="B96" s="18" t="s">
        <v>41</v>
      </c>
      <c r="C96" s="19" t="s">
        <v>42</v>
      </c>
      <c r="D96" s="15">
        <v>0</v>
      </c>
      <c r="E96" s="15">
        <v>511</v>
      </c>
      <c r="F96" s="17">
        <v>423</v>
      </c>
      <c r="G96" s="15">
        <f t="shared" si="12"/>
        <v>82.778864970645799</v>
      </c>
    </row>
    <row r="97" spans="1:7" s="22" customFormat="1" ht="26.4" x14ac:dyDescent="0.25">
      <c r="A97" s="12" t="s">
        <v>142</v>
      </c>
      <c r="B97" s="18" t="s">
        <v>351</v>
      </c>
      <c r="C97" s="19" t="s">
        <v>352</v>
      </c>
      <c r="D97" s="15">
        <v>0</v>
      </c>
      <c r="E97" s="15">
        <v>0</v>
      </c>
      <c r="F97" s="17">
        <v>300</v>
      </c>
      <c r="G97" s="15"/>
    </row>
    <row r="98" spans="1:7" s="22" customFormat="1" ht="66" customHeight="1" x14ac:dyDescent="0.25">
      <c r="A98" s="12" t="s">
        <v>142</v>
      </c>
      <c r="B98" s="13" t="s">
        <v>43</v>
      </c>
      <c r="C98" s="14" t="s">
        <v>44</v>
      </c>
      <c r="D98" s="15">
        <v>0</v>
      </c>
      <c r="E98" s="15">
        <v>37.799999999999997</v>
      </c>
      <c r="F98" s="17">
        <v>51.5</v>
      </c>
      <c r="G98" s="15">
        <f t="shared" si="12"/>
        <v>136.24338624338625</v>
      </c>
    </row>
    <row r="99" spans="1:7" s="22" customFormat="1" ht="72.599999999999994" hidden="1" customHeight="1" x14ac:dyDescent="0.25">
      <c r="A99" s="12" t="s">
        <v>142</v>
      </c>
      <c r="B99" s="13" t="s">
        <v>144</v>
      </c>
      <c r="C99" s="14" t="s">
        <v>145</v>
      </c>
      <c r="D99" s="15">
        <v>0</v>
      </c>
      <c r="E99" s="15"/>
      <c r="F99" s="17"/>
      <c r="G99" s="17"/>
    </row>
    <row r="100" spans="1:7" s="22" customFormat="1" ht="39.6" customHeight="1" x14ac:dyDescent="0.25">
      <c r="A100" s="12" t="s">
        <v>142</v>
      </c>
      <c r="B100" s="13" t="s">
        <v>37</v>
      </c>
      <c r="C100" s="14" t="s">
        <v>38</v>
      </c>
      <c r="D100" s="15">
        <v>0</v>
      </c>
      <c r="E100" s="15">
        <v>600</v>
      </c>
      <c r="F100" s="17">
        <v>798.2</v>
      </c>
      <c r="G100" s="15">
        <f t="shared" ref="G100" si="13">F100/E100*100</f>
        <v>133.03333333333333</v>
      </c>
    </row>
    <row r="101" spans="1:7" ht="66" customHeight="1" x14ac:dyDescent="0.25">
      <c r="A101" s="12" t="s">
        <v>142</v>
      </c>
      <c r="B101" s="13" t="s">
        <v>45</v>
      </c>
      <c r="C101" s="14" t="s">
        <v>46</v>
      </c>
      <c r="D101" s="15">
        <v>0</v>
      </c>
      <c r="E101" s="15">
        <v>769.1</v>
      </c>
      <c r="F101" s="15">
        <v>770</v>
      </c>
      <c r="G101" s="15">
        <f>F101/E101*100</f>
        <v>100.11701989338187</v>
      </c>
    </row>
    <row r="102" spans="1:7" ht="52.95" customHeight="1" x14ac:dyDescent="0.25">
      <c r="A102" s="12" t="s">
        <v>142</v>
      </c>
      <c r="B102" s="13" t="s">
        <v>31</v>
      </c>
      <c r="C102" s="14" t="s">
        <v>32</v>
      </c>
      <c r="D102" s="15">
        <v>0</v>
      </c>
      <c r="E102" s="15">
        <v>5500</v>
      </c>
      <c r="F102" s="15">
        <v>5373.4</v>
      </c>
      <c r="G102" s="15">
        <f t="shared" ref="G102:G103" si="14">F102/E102*100</f>
        <v>97.698181818181808</v>
      </c>
    </row>
    <row r="103" spans="1:7" s="11" customFormat="1" ht="13.2" customHeight="1" x14ac:dyDescent="0.25">
      <c r="A103" s="7" t="s">
        <v>148</v>
      </c>
      <c r="B103" s="13" t="s">
        <v>16</v>
      </c>
      <c r="C103" s="9" t="s">
        <v>149</v>
      </c>
      <c r="D103" s="10">
        <f>SUM(D104:D105)</f>
        <v>0</v>
      </c>
      <c r="E103" s="10">
        <f>SUM(E104:E105)</f>
        <v>40</v>
      </c>
      <c r="F103" s="10">
        <f>SUM(F104:F105)</f>
        <v>168.7</v>
      </c>
      <c r="G103" s="21">
        <f t="shared" si="14"/>
        <v>421.74999999999994</v>
      </c>
    </row>
    <row r="104" spans="1:7" ht="39.6" customHeight="1" x14ac:dyDescent="0.25">
      <c r="A104" s="12" t="s">
        <v>148</v>
      </c>
      <c r="B104" s="13" t="s">
        <v>150</v>
      </c>
      <c r="C104" s="14" t="s">
        <v>151</v>
      </c>
      <c r="D104" s="15">
        <v>0</v>
      </c>
      <c r="E104" s="15">
        <v>40</v>
      </c>
      <c r="F104" s="15">
        <v>168.7</v>
      </c>
      <c r="G104" s="15">
        <f>F104/E104*100</f>
        <v>421.74999999999994</v>
      </c>
    </row>
    <row r="105" spans="1:7" ht="66" hidden="1" customHeight="1" x14ac:dyDescent="0.25">
      <c r="A105" s="12" t="s">
        <v>148</v>
      </c>
      <c r="B105" s="13" t="s">
        <v>45</v>
      </c>
      <c r="C105" s="14" t="s">
        <v>46</v>
      </c>
      <c r="D105" s="15">
        <v>0</v>
      </c>
      <c r="E105" s="15">
        <v>0</v>
      </c>
      <c r="F105" s="15"/>
      <c r="G105" s="15"/>
    </row>
    <row r="106" spans="1:7" s="11" customFormat="1" ht="26.4" customHeight="1" x14ac:dyDescent="0.25">
      <c r="A106" s="7" t="s">
        <v>152</v>
      </c>
      <c r="B106" s="13" t="s">
        <v>16</v>
      </c>
      <c r="C106" s="9" t="s">
        <v>153</v>
      </c>
      <c r="D106" s="10">
        <f>SUM(D107:D107)</f>
        <v>0</v>
      </c>
      <c r="E106" s="10">
        <f>SUM(E107:E107)</f>
        <v>825</v>
      </c>
      <c r="F106" s="10">
        <f>SUM(F107:F107)</f>
        <v>1966</v>
      </c>
      <c r="G106" s="21">
        <f t="shared" ref="G106:G107" si="15">F106/E106*100</f>
        <v>238.30303030303028</v>
      </c>
    </row>
    <row r="107" spans="1:7" ht="52.95" customHeight="1" x14ac:dyDescent="0.25">
      <c r="A107" s="12" t="s">
        <v>152</v>
      </c>
      <c r="B107" s="13" t="s">
        <v>154</v>
      </c>
      <c r="C107" s="14" t="s">
        <v>155</v>
      </c>
      <c r="D107" s="15">
        <v>0</v>
      </c>
      <c r="E107" s="15">
        <v>825</v>
      </c>
      <c r="F107" s="15">
        <v>1966</v>
      </c>
      <c r="G107" s="15">
        <f t="shared" si="15"/>
        <v>238.30303030303028</v>
      </c>
    </row>
    <row r="108" spans="1:7" ht="26.4" x14ac:dyDescent="0.25">
      <c r="A108" s="25" t="s">
        <v>272</v>
      </c>
      <c r="B108" s="20"/>
      <c r="C108" s="32" t="s">
        <v>156</v>
      </c>
      <c r="D108" s="21">
        <v>0</v>
      </c>
      <c r="E108" s="21">
        <f>SUM(E109:E110)</f>
        <v>0</v>
      </c>
      <c r="F108" s="21">
        <f>SUM(F109:F110)</f>
        <v>759.80000000000007</v>
      </c>
      <c r="G108" s="21"/>
    </row>
    <row r="109" spans="1:7" ht="34.799999999999997" customHeight="1" x14ac:dyDescent="0.25">
      <c r="A109" s="12" t="s">
        <v>272</v>
      </c>
      <c r="B109" s="33" t="s">
        <v>232</v>
      </c>
      <c r="C109" s="34" t="s">
        <v>233</v>
      </c>
      <c r="D109" s="15">
        <v>0</v>
      </c>
      <c r="E109" s="15">
        <v>0</v>
      </c>
      <c r="F109" s="15">
        <v>749.7</v>
      </c>
      <c r="G109" s="15"/>
    </row>
    <row r="110" spans="1:7" ht="43.8" customHeight="1" x14ac:dyDescent="0.25">
      <c r="A110" s="12" t="s">
        <v>272</v>
      </c>
      <c r="B110" s="33" t="s">
        <v>234</v>
      </c>
      <c r="C110" s="34" t="s">
        <v>49</v>
      </c>
      <c r="D110" s="15">
        <v>0</v>
      </c>
      <c r="E110" s="15">
        <v>0</v>
      </c>
      <c r="F110" s="15">
        <v>10.1</v>
      </c>
      <c r="G110" s="15"/>
    </row>
    <row r="111" spans="1:7" s="11" customFormat="1" ht="30.6" customHeight="1" x14ac:dyDescent="0.25">
      <c r="A111" s="7" t="s">
        <v>325</v>
      </c>
      <c r="B111" s="20"/>
      <c r="C111" s="9" t="s">
        <v>326</v>
      </c>
      <c r="D111" s="10">
        <f>D112</f>
        <v>0</v>
      </c>
      <c r="E111" s="10">
        <f t="shared" ref="E111:F111" si="16">E112</f>
        <v>0</v>
      </c>
      <c r="F111" s="10">
        <f t="shared" si="16"/>
        <v>20</v>
      </c>
      <c r="G111" s="15"/>
    </row>
    <row r="112" spans="1:7" ht="26.4" x14ac:dyDescent="0.25">
      <c r="A112" s="12" t="s">
        <v>325</v>
      </c>
      <c r="B112" s="13" t="s">
        <v>146</v>
      </c>
      <c r="C112" s="14" t="s">
        <v>147</v>
      </c>
      <c r="D112" s="15">
        <v>0</v>
      </c>
      <c r="E112" s="15">
        <v>0</v>
      </c>
      <c r="F112" s="15">
        <v>20</v>
      </c>
      <c r="G112" s="15"/>
    </row>
    <row r="113" spans="1:7" ht="19.2" customHeight="1" x14ac:dyDescent="0.25">
      <c r="A113" s="7" t="s">
        <v>157</v>
      </c>
      <c r="B113" s="13"/>
      <c r="C113" s="9" t="s">
        <v>158</v>
      </c>
      <c r="D113" s="10">
        <f t="shared" ref="D113:E113" si="17">D115+D114</f>
        <v>0</v>
      </c>
      <c r="E113" s="10">
        <f t="shared" si="17"/>
        <v>1400</v>
      </c>
      <c r="F113" s="10">
        <f>F115+F114</f>
        <v>1633</v>
      </c>
      <c r="G113" s="21">
        <f t="shared" ref="G113:G115" si="18">F113/E113*100</f>
        <v>116.64285714285714</v>
      </c>
    </row>
    <row r="114" spans="1:7" ht="39.6" x14ac:dyDescent="0.25">
      <c r="A114" s="23" t="s">
        <v>157</v>
      </c>
      <c r="B114" s="13" t="s">
        <v>234</v>
      </c>
      <c r="C114" s="14" t="s">
        <v>49</v>
      </c>
      <c r="D114" s="17">
        <v>0</v>
      </c>
      <c r="E114" s="17">
        <v>0</v>
      </c>
      <c r="F114" s="17">
        <v>1.1000000000000001</v>
      </c>
      <c r="G114" s="15"/>
    </row>
    <row r="115" spans="1:7" ht="26.4" customHeight="1" x14ac:dyDescent="0.25">
      <c r="A115" s="12" t="s">
        <v>157</v>
      </c>
      <c r="B115" s="13" t="s">
        <v>146</v>
      </c>
      <c r="C115" s="14" t="s">
        <v>147</v>
      </c>
      <c r="D115" s="15">
        <v>0</v>
      </c>
      <c r="E115" s="15">
        <v>1400</v>
      </c>
      <c r="F115" s="15">
        <v>1631.9</v>
      </c>
      <c r="G115" s="15">
        <f t="shared" si="18"/>
        <v>116.56428571428572</v>
      </c>
    </row>
    <row r="116" spans="1:7" s="11" customFormat="1" ht="13.2" hidden="1" customHeight="1" x14ac:dyDescent="0.25">
      <c r="A116" s="7" t="s">
        <v>159</v>
      </c>
      <c r="B116" s="13" t="s">
        <v>16</v>
      </c>
      <c r="C116" s="9" t="s">
        <v>160</v>
      </c>
      <c r="D116" s="10">
        <f t="shared" ref="D116:F116" si="19">D117</f>
        <v>0</v>
      </c>
      <c r="E116" s="10">
        <f t="shared" si="19"/>
        <v>0</v>
      </c>
      <c r="F116" s="10">
        <f t="shared" si="19"/>
        <v>0</v>
      </c>
      <c r="G116" s="21"/>
    </row>
    <row r="117" spans="1:7" ht="27" hidden="1" customHeight="1" x14ac:dyDescent="0.25">
      <c r="A117" s="12" t="s">
        <v>159</v>
      </c>
      <c r="B117" s="13" t="s">
        <v>146</v>
      </c>
      <c r="C117" s="14" t="s">
        <v>147</v>
      </c>
      <c r="D117" s="15">
        <v>0</v>
      </c>
      <c r="E117" s="15"/>
      <c r="F117" s="15">
        <v>0</v>
      </c>
      <c r="G117" s="15"/>
    </row>
    <row r="118" spans="1:7" x14ac:dyDescent="0.25">
      <c r="A118" s="25" t="s">
        <v>274</v>
      </c>
      <c r="B118" s="20"/>
      <c r="C118" s="32" t="s">
        <v>273</v>
      </c>
      <c r="D118" s="21">
        <f>D119</f>
        <v>0</v>
      </c>
      <c r="E118" s="21">
        <f t="shared" ref="E118:F118" si="20">E119</f>
        <v>0</v>
      </c>
      <c r="F118" s="21">
        <f t="shared" si="20"/>
        <v>3</v>
      </c>
      <c r="G118" s="15"/>
    </row>
    <row r="119" spans="1:7" ht="27" customHeight="1" x14ac:dyDescent="0.25">
      <c r="A119" s="12" t="s">
        <v>274</v>
      </c>
      <c r="B119" s="13" t="s">
        <v>146</v>
      </c>
      <c r="C119" s="14" t="s">
        <v>147</v>
      </c>
      <c r="D119" s="15">
        <v>0</v>
      </c>
      <c r="E119" s="15">
        <v>0</v>
      </c>
      <c r="F119" s="15">
        <v>3</v>
      </c>
      <c r="G119" s="15"/>
    </row>
    <row r="120" spans="1:7" s="11" customFormat="1" x14ac:dyDescent="0.25">
      <c r="A120" s="7" t="s">
        <v>161</v>
      </c>
      <c r="B120" s="13" t="s">
        <v>16</v>
      </c>
      <c r="C120" s="9" t="s">
        <v>162</v>
      </c>
      <c r="D120" s="10">
        <f>SUM(D122:D131)</f>
        <v>272.89999999999998</v>
      </c>
      <c r="E120" s="10">
        <f>SUM(E121:E131)</f>
        <v>14371.9</v>
      </c>
      <c r="F120" s="10">
        <f>SUM(F121:F131)</f>
        <v>14510.099999999999</v>
      </c>
      <c r="G120" s="10">
        <f t="shared" si="11"/>
        <v>100.96159867519256</v>
      </c>
    </row>
    <row r="121" spans="1:7" s="11" customFormat="1" ht="26.4" x14ac:dyDescent="0.25">
      <c r="A121" s="23" t="s">
        <v>161</v>
      </c>
      <c r="B121" s="13" t="s">
        <v>177</v>
      </c>
      <c r="C121" s="35" t="s">
        <v>178</v>
      </c>
      <c r="D121" s="17">
        <v>0</v>
      </c>
      <c r="E121" s="17">
        <v>147</v>
      </c>
      <c r="F121" s="17">
        <v>147</v>
      </c>
      <c r="G121" s="15">
        <f t="shared" si="11"/>
        <v>100</v>
      </c>
    </row>
    <row r="122" spans="1:7" ht="52.8" x14ac:dyDescent="0.25">
      <c r="A122" s="12" t="s">
        <v>161</v>
      </c>
      <c r="B122" s="13" t="s">
        <v>275</v>
      </c>
      <c r="C122" s="14" t="s">
        <v>276</v>
      </c>
      <c r="D122" s="15">
        <v>0</v>
      </c>
      <c r="E122" s="15">
        <v>3945.9</v>
      </c>
      <c r="F122" s="15">
        <v>4033.4</v>
      </c>
      <c r="G122" s="15">
        <f>F122/E122*100</f>
        <v>102.21749157353202</v>
      </c>
    </row>
    <row r="123" spans="1:7" ht="39.6" x14ac:dyDescent="0.25">
      <c r="A123" s="12" t="s">
        <v>161</v>
      </c>
      <c r="B123" s="13" t="s">
        <v>277</v>
      </c>
      <c r="C123" s="35" t="s">
        <v>278</v>
      </c>
      <c r="D123" s="15">
        <v>0</v>
      </c>
      <c r="E123" s="15">
        <v>43</v>
      </c>
      <c r="F123" s="15">
        <v>44.9</v>
      </c>
      <c r="G123" s="15">
        <f t="shared" ref="G123:G128" si="21">F123/E123*100</f>
        <v>104.41860465116279</v>
      </c>
    </row>
    <row r="124" spans="1:7" ht="44.4" customHeight="1" x14ac:dyDescent="0.25">
      <c r="A124" s="12" t="s">
        <v>161</v>
      </c>
      <c r="B124" s="13" t="s">
        <v>304</v>
      </c>
      <c r="C124" s="14" t="s">
        <v>163</v>
      </c>
      <c r="D124" s="15">
        <v>0</v>
      </c>
      <c r="E124" s="15">
        <v>9716.7999999999993</v>
      </c>
      <c r="F124" s="15">
        <v>9716.7999999999993</v>
      </c>
      <c r="G124" s="15">
        <f t="shared" si="21"/>
        <v>100</v>
      </c>
    </row>
    <row r="125" spans="1:7" ht="39" customHeight="1" x14ac:dyDescent="0.25">
      <c r="A125" s="12" t="s">
        <v>161</v>
      </c>
      <c r="B125" s="38" t="s">
        <v>341</v>
      </c>
      <c r="C125" s="35" t="s">
        <v>342</v>
      </c>
      <c r="D125" s="15">
        <v>0</v>
      </c>
      <c r="E125" s="15">
        <v>267.3</v>
      </c>
      <c r="F125" s="15">
        <v>267.3</v>
      </c>
      <c r="G125" s="15">
        <f t="shared" si="21"/>
        <v>100</v>
      </c>
    </row>
    <row r="126" spans="1:7" ht="16.8" customHeight="1" x14ac:dyDescent="0.25">
      <c r="A126" s="12" t="s">
        <v>161</v>
      </c>
      <c r="B126" s="13" t="s">
        <v>327</v>
      </c>
      <c r="C126" s="14" t="s">
        <v>328</v>
      </c>
      <c r="D126" s="15"/>
      <c r="E126" s="15">
        <v>30</v>
      </c>
      <c r="F126" s="15">
        <v>30</v>
      </c>
      <c r="G126" s="15">
        <f t="shared" si="21"/>
        <v>100</v>
      </c>
    </row>
    <row r="127" spans="1:7" ht="11.4" hidden="1" customHeight="1" x14ac:dyDescent="0.25">
      <c r="A127" s="12" t="s">
        <v>161</v>
      </c>
      <c r="B127" s="13" t="s">
        <v>305</v>
      </c>
      <c r="C127" s="14" t="s">
        <v>164</v>
      </c>
      <c r="D127" s="15">
        <v>64.3</v>
      </c>
      <c r="E127" s="15"/>
      <c r="F127" s="15"/>
      <c r="G127" s="15" t="e">
        <f t="shared" si="21"/>
        <v>#DIV/0!</v>
      </c>
    </row>
    <row r="128" spans="1:7" ht="26.4" x14ac:dyDescent="0.25">
      <c r="A128" s="12" t="s">
        <v>161</v>
      </c>
      <c r="B128" s="13" t="s">
        <v>306</v>
      </c>
      <c r="C128" s="14" t="s">
        <v>173</v>
      </c>
      <c r="D128" s="15">
        <v>208.6</v>
      </c>
      <c r="E128" s="15">
        <v>208.6</v>
      </c>
      <c r="F128" s="15">
        <v>208.6</v>
      </c>
      <c r="G128" s="15">
        <f t="shared" si="21"/>
        <v>100</v>
      </c>
    </row>
    <row r="129" spans="1:7" ht="26.4" customHeight="1" x14ac:dyDescent="0.25">
      <c r="A129" s="12" t="s">
        <v>161</v>
      </c>
      <c r="B129" s="13" t="s">
        <v>307</v>
      </c>
      <c r="C129" s="14" t="s">
        <v>166</v>
      </c>
      <c r="D129" s="15">
        <v>0</v>
      </c>
      <c r="E129" s="15">
        <v>56.6</v>
      </c>
      <c r="F129" s="15">
        <v>56.6</v>
      </c>
      <c r="G129" s="15">
        <f>F129/E129*100</f>
        <v>100</v>
      </c>
    </row>
    <row r="130" spans="1:7" ht="26.4" customHeight="1" x14ac:dyDescent="0.25">
      <c r="A130" s="12" t="s">
        <v>161</v>
      </c>
      <c r="B130" s="13" t="s">
        <v>308</v>
      </c>
      <c r="C130" s="14" t="s">
        <v>167</v>
      </c>
      <c r="D130" s="15">
        <v>0</v>
      </c>
      <c r="E130" s="15">
        <v>0.2</v>
      </c>
      <c r="F130" s="15">
        <v>49</v>
      </c>
      <c r="G130" s="15">
        <f>F130/E130*100</f>
        <v>24500</v>
      </c>
    </row>
    <row r="131" spans="1:7" ht="26.4" x14ac:dyDescent="0.25">
      <c r="A131" s="12" t="s">
        <v>161</v>
      </c>
      <c r="B131" s="13" t="s">
        <v>303</v>
      </c>
      <c r="C131" s="14" t="s">
        <v>168</v>
      </c>
      <c r="D131" s="15">
        <v>0</v>
      </c>
      <c r="E131" s="15">
        <v>-43.5</v>
      </c>
      <c r="F131" s="15">
        <v>-43.5</v>
      </c>
      <c r="G131" s="15">
        <f>F131/E131*100</f>
        <v>100</v>
      </c>
    </row>
    <row r="132" spans="1:7" s="11" customFormat="1" ht="13.2" customHeight="1" x14ac:dyDescent="0.25">
      <c r="A132" s="7" t="s">
        <v>169</v>
      </c>
      <c r="B132" s="13" t="s">
        <v>16</v>
      </c>
      <c r="C132" s="9" t="s">
        <v>170</v>
      </c>
      <c r="D132" s="10">
        <f>SUM(D134:D147)</f>
        <v>1555008.7</v>
      </c>
      <c r="E132" s="10">
        <f>SUM(E133:E147)</f>
        <v>1739356.6</v>
      </c>
      <c r="F132" s="10">
        <f>SUM(F133:F147)</f>
        <v>1739594.8</v>
      </c>
      <c r="G132" s="10">
        <f t="shared" si="11"/>
        <v>100.01369471907024</v>
      </c>
    </row>
    <row r="133" spans="1:7" s="11" customFormat="1" ht="26.4" x14ac:dyDescent="0.25">
      <c r="A133" s="23" t="s">
        <v>169</v>
      </c>
      <c r="B133" s="13" t="s">
        <v>177</v>
      </c>
      <c r="C133" s="35" t="s">
        <v>178</v>
      </c>
      <c r="D133" s="17">
        <v>0</v>
      </c>
      <c r="E133" s="17">
        <v>749.4</v>
      </c>
      <c r="F133" s="17">
        <v>858.6</v>
      </c>
      <c r="G133" s="15">
        <f t="shared" si="11"/>
        <v>114.5716573258607</v>
      </c>
    </row>
    <row r="134" spans="1:7" ht="52.8" x14ac:dyDescent="0.25">
      <c r="A134" s="12" t="s">
        <v>169</v>
      </c>
      <c r="B134" s="13" t="s">
        <v>275</v>
      </c>
      <c r="C134" s="14" t="s">
        <v>276</v>
      </c>
      <c r="D134" s="15">
        <v>0</v>
      </c>
      <c r="E134" s="15">
        <v>31948.3</v>
      </c>
      <c r="F134" s="15">
        <v>32014.9</v>
      </c>
      <c r="G134" s="15">
        <f>F134/E134*100</f>
        <v>100.20846179608931</v>
      </c>
    </row>
    <row r="135" spans="1:7" ht="39.6" x14ac:dyDescent="0.25">
      <c r="A135" s="12" t="s">
        <v>169</v>
      </c>
      <c r="B135" s="13" t="s">
        <v>277</v>
      </c>
      <c r="C135" s="35" t="s">
        <v>278</v>
      </c>
      <c r="D135" s="15">
        <v>0</v>
      </c>
      <c r="E135" s="15">
        <v>752.6</v>
      </c>
      <c r="F135" s="15">
        <v>974</v>
      </c>
      <c r="G135" s="15">
        <f t="shared" ref="G135:G139" si="22">F135/E135*100</f>
        <v>129.41801753919745</v>
      </c>
    </row>
    <row r="136" spans="1:7" ht="52.8" x14ac:dyDescent="0.25">
      <c r="A136" s="12" t="s">
        <v>169</v>
      </c>
      <c r="B136" s="36" t="s">
        <v>279</v>
      </c>
      <c r="C136" s="35" t="s">
        <v>280</v>
      </c>
      <c r="D136" s="15">
        <v>0</v>
      </c>
      <c r="E136" s="15">
        <v>88.4</v>
      </c>
      <c r="F136" s="15">
        <v>200.8</v>
      </c>
      <c r="G136" s="15">
        <f t="shared" si="22"/>
        <v>227.14932126696831</v>
      </c>
    </row>
    <row r="137" spans="1:7" ht="52.8" customHeight="1" x14ac:dyDescent="0.25">
      <c r="A137" s="12" t="s">
        <v>169</v>
      </c>
      <c r="B137" s="13" t="s">
        <v>171</v>
      </c>
      <c r="C137" s="14" t="s">
        <v>172</v>
      </c>
      <c r="D137" s="15">
        <v>0</v>
      </c>
      <c r="E137" s="15">
        <v>1.7</v>
      </c>
      <c r="F137" s="15">
        <v>1.9</v>
      </c>
      <c r="G137" s="15">
        <f t="shared" si="22"/>
        <v>111.76470588235294</v>
      </c>
    </row>
    <row r="138" spans="1:7" hidden="1" x14ac:dyDescent="0.25">
      <c r="A138" s="12" t="s">
        <v>169</v>
      </c>
      <c r="B138" s="36" t="s">
        <v>179</v>
      </c>
      <c r="C138" s="35" t="s">
        <v>180</v>
      </c>
      <c r="D138" s="15">
        <v>0</v>
      </c>
      <c r="E138" s="15">
        <v>0</v>
      </c>
      <c r="F138" s="15"/>
      <c r="G138" s="15" t="e">
        <f t="shared" si="22"/>
        <v>#DIV/0!</v>
      </c>
    </row>
    <row r="139" spans="1:7" x14ac:dyDescent="0.25">
      <c r="A139" s="12" t="s">
        <v>169</v>
      </c>
      <c r="B139" s="36" t="s">
        <v>217</v>
      </c>
      <c r="C139" s="35" t="s">
        <v>237</v>
      </c>
      <c r="D139" s="15">
        <v>0</v>
      </c>
      <c r="E139" s="15">
        <v>35.6</v>
      </c>
      <c r="F139" s="15">
        <v>35.6</v>
      </c>
      <c r="G139" s="15">
        <f t="shared" si="22"/>
        <v>100</v>
      </c>
    </row>
    <row r="140" spans="1:7" ht="26.4" hidden="1" x14ac:dyDescent="0.25">
      <c r="A140" s="12" t="s">
        <v>169</v>
      </c>
      <c r="B140" s="37" t="s">
        <v>289</v>
      </c>
      <c r="C140" s="39" t="s">
        <v>238</v>
      </c>
      <c r="D140" s="15">
        <v>0</v>
      </c>
      <c r="E140" s="15">
        <v>0</v>
      </c>
      <c r="F140" s="15">
        <v>0</v>
      </c>
      <c r="G140" s="15"/>
    </row>
    <row r="141" spans="1:7" ht="13.2" customHeight="1" x14ac:dyDescent="0.25">
      <c r="A141" s="12" t="s">
        <v>169</v>
      </c>
      <c r="B141" s="13" t="s">
        <v>305</v>
      </c>
      <c r="C141" s="14" t="s">
        <v>164</v>
      </c>
      <c r="D141" s="15">
        <v>31170.400000000001</v>
      </c>
      <c r="E141" s="15">
        <v>38512.5</v>
      </c>
      <c r="F141" s="15">
        <v>38349.800000000003</v>
      </c>
      <c r="G141" s="15">
        <f t="shared" si="11"/>
        <v>99.577539759818251</v>
      </c>
    </row>
    <row r="142" spans="1:7" ht="26.4" customHeight="1" x14ac:dyDescent="0.25">
      <c r="A142" s="12" t="s">
        <v>169</v>
      </c>
      <c r="B142" s="13" t="s">
        <v>306</v>
      </c>
      <c r="C142" s="14" t="s">
        <v>173</v>
      </c>
      <c r="D142" s="15">
        <v>1523838.3</v>
      </c>
      <c r="E142" s="15">
        <v>1663586.4</v>
      </c>
      <c r="F142" s="15">
        <v>1663586.4</v>
      </c>
      <c r="G142" s="15">
        <f t="shared" si="11"/>
        <v>100</v>
      </c>
    </row>
    <row r="143" spans="1:7" x14ac:dyDescent="0.25">
      <c r="A143" s="12" t="s">
        <v>169</v>
      </c>
      <c r="B143" s="13" t="s">
        <v>309</v>
      </c>
      <c r="C143" s="14" t="s">
        <v>165</v>
      </c>
      <c r="D143" s="15">
        <v>0</v>
      </c>
      <c r="E143" s="15">
        <v>3947.8</v>
      </c>
      <c r="F143" s="15">
        <v>3947.8</v>
      </c>
      <c r="G143" s="15">
        <f t="shared" si="11"/>
        <v>100</v>
      </c>
    </row>
    <row r="144" spans="1:7" ht="13.2" customHeight="1" x14ac:dyDescent="0.25">
      <c r="A144" s="12" t="s">
        <v>169</v>
      </c>
      <c r="B144" s="13" t="s">
        <v>310</v>
      </c>
      <c r="C144" s="14" t="s">
        <v>174</v>
      </c>
      <c r="D144" s="15">
        <v>0</v>
      </c>
      <c r="E144" s="15">
        <v>9379.2999999999993</v>
      </c>
      <c r="F144" s="15">
        <v>9379.2999999999993</v>
      </c>
      <c r="G144" s="15">
        <f>F144/E144*100</f>
        <v>100</v>
      </c>
    </row>
    <row r="145" spans="1:7" ht="26.4" x14ac:dyDescent="0.25">
      <c r="A145" s="12" t="s">
        <v>169</v>
      </c>
      <c r="B145" s="33" t="s">
        <v>307</v>
      </c>
      <c r="C145" s="34" t="s">
        <v>166</v>
      </c>
      <c r="D145" s="15">
        <v>0</v>
      </c>
      <c r="E145" s="15">
        <v>657.4</v>
      </c>
      <c r="F145" s="15">
        <v>657.4</v>
      </c>
      <c r="G145" s="15">
        <f>F145/E145*100</f>
        <v>100</v>
      </c>
    </row>
    <row r="146" spans="1:7" ht="26.4" customHeight="1" x14ac:dyDescent="0.25">
      <c r="A146" s="12" t="s">
        <v>169</v>
      </c>
      <c r="B146" s="13" t="s">
        <v>308</v>
      </c>
      <c r="C146" s="14" t="s">
        <v>167</v>
      </c>
      <c r="D146" s="15">
        <v>0</v>
      </c>
      <c r="E146" s="15">
        <v>164.6</v>
      </c>
      <c r="F146" s="15">
        <v>180.5</v>
      </c>
      <c r="G146" s="15">
        <f>F146/E146*100</f>
        <v>109.65978128797084</v>
      </c>
    </row>
    <row r="147" spans="1:7" ht="26.4" x14ac:dyDescent="0.25">
      <c r="A147" s="12" t="s">
        <v>169</v>
      </c>
      <c r="B147" s="13" t="s">
        <v>303</v>
      </c>
      <c r="C147" s="14" t="s">
        <v>168</v>
      </c>
      <c r="D147" s="15">
        <v>0</v>
      </c>
      <c r="E147" s="15">
        <v>-10467.4</v>
      </c>
      <c r="F147" s="15">
        <v>-10592.2</v>
      </c>
      <c r="G147" s="15">
        <f t="shared" ref="G147:G209" si="23">F147/E147*100</f>
        <v>101.19227315283644</v>
      </c>
    </row>
    <row r="148" spans="1:7" s="11" customFormat="1" ht="13.2" customHeight="1" x14ac:dyDescent="0.25">
      <c r="A148" s="7" t="s">
        <v>175</v>
      </c>
      <c r="B148" s="13" t="s">
        <v>16</v>
      </c>
      <c r="C148" s="9" t="s">
        <v>176</v>
      </c>
      <c r="D148" s="10">
        <f>SUM(D150:D155)</f>
        <v>156782.9</v>
      </c>
      <c r="E148" s="10">
        <f>SUM(E149:E155)</f>
        <v>276250</v>
      </c>
      <c r="F148" s="10">
        <f>SUM(F149:F155)</f>
        <v>276230.7</v>
      </c>
      <c r="G148" s="10">
        <f t="shared" si="23"/>
        <v>99.993013574660637</v>
      </c>
    </row>
    <row r="149" spans="1:7" s="11" customFormat="1" ht="26.4" x14ac:dyDescent="0.25">
      <c r="A149" s="23" t="s">
        <v>175</v>
      </c>
      <c r="B149" s="36" t="s">
        <v>281</v>
      </c>
      <c r="C149" s="35" t="s">
        <v>282</v>
      </c>
      <c r="D149" s="17">
        <v>0</v>
      </c>
      <c r="E149" s="17">
        <v>19.100000000000001</v>
      </c>
      <c r="F149" s="17">
        <v>15.8</v>
      </c>
      <c r="G149" s="10">
        <f t="shared" si="23"/>
        <v>82.722513089005233</v>
      </c>
    </row>
    <row r="150" spans="1:7" s="22" customFormat="1" ht="26.4" customHeight="1" x14ac:dyDescent="0.25">
      <c r="A150" s="12" t="s">
        <v>175</v>
      </c>
      <c r="B150" s="13" t="s">
        <v>177</v>
      </c>
      <c r="C150" s="14" t="s">
        <v>178</v>
      </c>
      <c r="D150" s="15">
        <v>30730.799999999999</v>
      </c>
      <c r="E150" s="15">
        <v>0</v>
      </c>
      <c r="F150" s="15">
        <v>0</v>
      </c>
      <c r="G150" s="10"/>
    </row>
    <row r="151" spans="1:7" ht="39.6" x14ac:dyDescent="0.25">
      <c r="A151" s="12" t="s">
        <v>175</v>
      </c>
      <c r="B151" s="13" t="s">
        <v>277</v>
      </c>
      <c r="C151" s="35" t="s">
        <v>278</v>
      </c>
      <c r="D151" s="15">
        <v>104.5</v>
      </c>
      <c r="E151" s="15">
        <v>127.4</v>
      </c>
      <c r="F151" s="15">
        <v>127.4</v>
      </c>
      <c r="G151" s="15">
        <f t="shared" si="23"/>
        <v>100</v>
      </c>
    </row>
    <row r="152" spans="1:7" ht="19.8" customHeight="1" x14ac:dyDescent="0.25">
      <c r="A152" s="12" t="s">
        <v>175</v>
      </c>
      <c r="B152" s="13" t="s">
        <v>311</v>
      </c>
      <c r="C152" s="14" t="s">
        <v>181</v>
      </c>
      <c r="D152" s="15">
        <v>125931.6</v>
      </c>
      <c r="E152" s="15">
        <v>125931.6</v>
      </c>
      <c r="F152" s="15">
        <v>125931.6</v>
      </c>
      <c r="G152" s="15">
        <f t="shared" si="23"/>
        <v>100</v>
      </c>
    </row>
    <row r="153" spans="1:7" ht="19.8" customHeight="1" x14ac:dyDescent="0.25">
      <c r="A153" s="12" t="s">
        <v>175</v>
      </c>
      <c r="B153" s="13" t="s">
        <v>355</v>
      </c>
      <c r="C153" s="14" t="s">
        <v>356</v>
      </c>
      <c r="D153" s="15">
        <v>0</v>
      </c>
      <c r="E153" s="15">
        <v>150155.9</v>
      </c>
      <c r="F153" s="15">
        <v>150155.9</v>
      </c>
      <c r="G153" s="15">
        <f t="shared" si="23"/>
        <v>100</v>
      </c>
    </row>
    <row r="154" spans="1:7" hidden="1" x14ac:dyDescent="0.25">
      <c r="A154" s="12" t="s">
        <v>175</v>
      </c>
      <c r="B154" s="13" t="s">
        <v>305</v>
      </c>
      <c r="C154" s="14" t="s">
        <v>164</v>
      </c>
      <c r="D154" s="15">
        <v>0</v>
      </c>
      <c r="E154" s="15">
        <v>0</v>
      </c>
      <c r="F154" s="15">
        <v>0</v>
      </c>
      <c r="G154" s="15" t="e">
        <f t="shared" si="23"/>
        <v>#DIV/0!</v>
      </c>
    </row>
    <row r="155" spans="1:7" ht="26.4" customHeight="1" x14ac:dyDescent="0.25">
      <c r="A155" s="12" t="s">
        <v>175</v>
      </c>
      <c r="B155" s="13" t="s">
        <v>306</v>
      </c>
      <c r="C155" s="14" t="s">
        <v>173</v>
      </c>
      <c r="D155" s="15">
        <v>16</v>
      </c>
      <c r="E155" s="15">
        <v>16</v>
      </c>
      <c r="F155" s="15">
        <v>0</v>
      </c>
      <c r="G155" s="15">
        <f t="shared" si="23"/>
        <v>0</v>
      </c>
    </row>
    <row r="156" spans="1:7" s="11" customFormat="1" ht="26.4" customHeight="1" x14ac:dyDescent="0.25">
      <c r="A156" s="7" t="s">
        <v>182</v>
      </c>
      <c r="B156" s="13" t="s">
        <v>16</v>
      </c>
      <c r="C156" s="9" t="s">
        <v>183</v>
      </c>
      <c r="D156" s="10">
        <f>SUM(D157:D194)</f>
        <v>1167420.8</v>
      </c>
      <c r="E156" s="10">
        <f>SUM(E157:E194)</f>
        <v>1426781.7</v>
      </c>
      <c r="F156" s="10">
        <f>SUM(F157:F194)</f>
        <v>842287.10000000033</v>
      </c>
      <c r="G156" s="21">
        <f t="shared" si="23"/>
        <v>59.034055455014624</v>
      </c>
    </row>
    <row r="157" spans="1:7" ht="52.95" customHeight="1" x14ac:dyDescent="0.25">
      <c r="A157" s="12" t="s">
        <v>182</v>
      </c>
      <c r="B157" s="13" t="s">
        <v>184</v>
      </c>
      <c r="C157" s="14" t="s">
        <v>185</v>
      </c>
      <c r="D157" s="15">
        <v>196336.8</v>
      </c>
      <c r="E157" s="15">
        <v>196336.8</v>
      </c>
      <c r="F157" s="15">
        <v>192993.2</v>
      </c>
      <c r="G157" s="15">
        <f t="shared" si="23"/>
        <v>98.297007998500547</v>
      </c>
    </row>
    <row r="158" spans="1:7" ht="52.95" customHeight="1" x14ac:dyDescent="0.25">
      <c r="A158" s="12" t="s">
        <v>182</v>
      </c>
      <c r="B158" s="13" t="s">
        <v>186</v>
      </c>
      <c r="C158" s="14" t="s">
        <v>187</v>
      </c>
      <c r="D158" s="15">
        <v>6527.7</v>
      </c>
      <c r="E158" s="15">
        <v>8197</v>
      </c>
      <c r="F158" s="15">
        <v>4389.3</v>
      </c>
      <c r="G158" s="15">
        <f t="shared" si="23"/>
        <v>53.547639380261067</v>
      </c>
    </row>
    <row r="159" spans="1:7" ht="39.6" customHeight="1" x14ac:dyDescent="0.25">
      <c r="A159" s="12" t="s">
        <v>182</v>
      </c>
      <c r="B159" s="13" t="s">
        <v>188</v>
      </c>
      <c r="C159" s="14" t="s">
        <v>189</v>
      </c>
      <c r="D159" s="15">
        <v>1372.9</v>
      </c>
      <c r="E159" s="15">
        <v>2893</v>
      </c>
      <c r="F159" s="15">
        <v>2830.4</v>
      </c>
      <c r="G159" s="15">
        <f t="shared" si="23"/>
        <v>97.836156239198075</v>
      </c>
    </row>
    <row r="160" spans="1:7" ht="26.4" customHeight="1" x14ac:dyDescent="0.25">
      <c r="A160" s="12" t="s">
        <v>182</v>
      </c>
      <c r="B160" s="26" t="s">
        <v>190</v>
      </c>
      <c r="C160" s="24" t="s">
        <v>191</v>
      </c>
      <c r="D160" s="15">
        <v>38343</v>
      </c>
      <c r="E160" s="15">
        <v>37165</v>
      </c>
      <c r="F160" s="15">
        <v>37012.400000000001</v>
      </c>
      <c r="G160" s="15">
        <f t="shared" si="23"/>
        <v>99.589398627741161</v>
      </c>
    </row>
    <row r="161" spans="1:7" ht="66" customHeight="1" x14ac:dyDescent="0.25">
      <c r="A161" s="12" t="s">
        <v>182</v>
      </c>
      <c r="B161" s="26" t="s">
        <v>192</v>
      </c>
      <c r="C161" s="24" t="s">
        <v>193</v>
      </c>
      <c r="D161" s="15">
        <v>5348.8</v>
      </c>
      <c r="E161" s="15">
        <v>7524.3</v>
      </c>
      <c r="F161" s="15">
        <v>8330.4</v>
      </c>
      <c r="G161" s="15">
        <f t="shared" si="23"/>
        <v>110.71328894382202</v>
      </c>
    </row>
    <row r="162" spans="1:7" ht="66" customHeight="1" x14ac:dyDescent="0.25">
      <c r="A162" s="12" t="s">
        <v>182</v>
      </c>
      <c r="B162" s="26" t="s">
        <v>194</v>
      </c>
      <c r="C162" s="24" t="s">
        <v>195</v>
      </c>
      <c r="D162" s="15">
        <v>80.2</v>
      </c>
      <c r="E162" s="15">
        <v>378.9</v>
      </c>
      <c r="F162" s="15">
        <v>274.89999999999998</v>
      </c>
      <c r="G162" s="15">
        <f t="shared" si="23"/>
        <v>72.552124571126939</v>
      </c>
    </row>
    <row r="163" spans="1:7" ht="39.6" customHeight="1" x14ac:dyDescent="0.25">
      <c r="A163" s="12" t="s">
        <v>182</v>
      </c>
      <c r="B163" s="13" t="s">
        <v>196</v>
      </c>
      <c r="C163" s="14" t="s">
        <v>197</v>
      </c>
      <c r="D163" s="15">
        <v>395.7</v>
      </c>
      <c r="E163" s="15">
        <v>395.7</v>
      </c>
      <c r="F163" s="15">
        <v>1094.9000000000001</v>
      </c>
      <c r="G163" s="15">
        <f t="shared" si="23"/>
        <v>276.69951983826138</v>
      </c>
    </row>
    <row r="164" spans="1:7" ht="52.95" customHeight="1" x14ac:dyDescent="0.25">
      <c r="A164" s="12" t="s">
        <v>182</v>
      </c>
      <c r="B164" s="13" t="s">
        <v>198</v>
      </c>
      <c r="C164" s="14" t="s">
        <v>199</v>
      </c>
      <c r="D164" s="15">
        <v>15019.5</v>
      </c>
      <c r="E164" s="15">
        <v>15555.8</v>
      </c>
      <c r="F164" s="15">
        <v>15005.7</v>
      </c>
      <c r="G164" s="15">
        <f t="shared" si="23"/>
        <v>96.463698427596142</v>
      </c>
    </row>
    <row r="165" spans="1:7" ht="26.4" customHeight="1" x14ac:dyDescent="0.25">
      <c r="A165" s="12" t="s">
        <v>182</v>
      </c>
      <c r="B165" s="13" t="s">
        <v>177</v>
      </c>
      <c r="C165" s="14" t="s">
        <v>178</v>
      </c>
      <c r="D165" s="15">
        <v>2342.6999999999998</v>
      </c>
      <c r="E165" s="15">
        <v>10389.299999999999</v>
      </c>
      <c r="F165" s="15">
        <v>9511.7999999999993</v>
      </c>
      <c r="G165" s="15">
        <f t="shared" si="23"/>
        <v>91.553810170078833</v>
      </c>
    </row>
    <row r="166" spans="1:7" ht="26.4" customHeight="1" x14ac:dyDescent="0.25">
      <c r="A166" s="12" t="s">
        <v>182</v>
      </c>
      <c r="B166" s="13" t="s">
        <v>200</v>
      </c>
      <c r="C166" s="24" t="s">
        <v>201</v>
      </c>
      <c r="D166" s="15">
        <v>1033.7</v>
      </c>
      <c r="E166" s="15">
        <v>1124.7</v>
      </c>
      <c r="F166" s="15">
        <v>978</v>
      </c>
      <c r="G166" s="15">
        <f t="shared" si="23"/>
        <v>86.956521739130437</v>
      </c>
    </row>
    <row r="167" spans="1:7" ht="39.6" x14ac:dyDescent="0.25">
      <c r="A167" s="12" t="s">
        <v>182</v>
      </c>
      <c r="B167" s="13" t="s">
        <v>277</v>
      </c>
      <c r="C167" s="35" t="s">
        <v>278</v>
      </c>
      <c r="D167" s="15">
        <v>191.2</v>
      </c>
      <c r="E167" s="15">
        <v>191.2</v>
      </c>
      <c r="F167" s="15">
        <v>127.3</v>
      </c>
      <c r="G167" s="15">
        <f>F167/E167*100</f>
        <v>66.579497907949786</v>
      </c>
    </row>
    <row r="168" spans="1:7" ht="52.8" x14ac:dyDescent="0.25">
      <c r="A168" s="12" t="s">
        <v>182</v>
      </c>
      <c r="B168" s="13" t="s">
        <v>279</v>
      </c>
      <c r="C168" s="35" t="s">
        <v>280</v>
      </c>
      <c r="D168" s="15">
        <v>0</v>
      </c>
      <c r="E168" s="15">
        <v>0</v>
      </c>
      <c r="F168" s="15">
        <v>2725.8</v>
      </c>
      <c r="G168" s="15"/>
    </row>
    <row r="169" spans="1:7" x14ac:dyDescent="0.25">
      <c r="A169" s="12" t="s">
        <v>182</v>
      </c>
      <c r="B169" s="13" t="s">
        <v>202</v>
      </c>
      <c r="C169" s="14" t="s">
        <v>203</v>
      </c>
      <c r="D169" s="15">
        <v>842.2</v>
      </c>
      <c r="E169" s="15">
        <v>842.2</v>
      </c>
      <c r="F169" s="15">
        <v>258.60000000000002</v>
      </c>
      <c r="G169" s="15">
        <f>F169/E169*100</f>
        <v>30.705295654238903</v>
      </c>
    </row>
    <row r="170" spans="1:7" ht="52.95" hidden="1" customHeight="1" x14ac:dyDescent="0.25">
      <c r="A170" s="12" t="s">
        <v>182</v>
      </c>
      <c r="B170" s="13" t="s">
        <v>204</v>
      </c>
      <c r="C170" s="14" t="s">
        <v>295</v>
      </c>
      <c r="D170" s="15"/>
      <c r="E170" s="15"/>
      <c r="F170" s="15"/>
      <c r="G170" s="15"/>
    </row>
    <row r="171" spans="1:7" ht="84" customHeight="1" x14ac:dyDescent="0.25">
      <c r="A171" s="12" t="s">
        <v>182</v>
      </c>
      <c r="B171" s="27" t="s">
        <v>205</v>
      </c>
      <c r="C171" s="14" t="s">
        <v>347</v>
      </c>
      <c r="D171" s="15">
        <v>30918.7</v>
      </c>
      <c r="E171" s="15">
        <v>30918.7</v>
      </c>
      <c r="F171" s="15">
        <v>17526.3</v>
      </c>
      <c r="G171" s="15">
        <f t="shared" si="23"/>
        <v>56.685112892844778</v>
      </c>
    </row>
    <row r="172" spans="1:7" ht="82.95" customHeight="1" x14ac:dyDescent="0.25">
      <c r="A172" s="12" t="s">
        <v>182</v>
      </c>
      <c r="B172" s="27" t="s">
        <v>206</v>
      </c>
      <c r="C172" s="14" t="s">
        <v>348</v>
      </c>
      <c r="D172" s="15">
        <v>19188.3</v>
      </c>
      <c r="E172" s="15">
        <v>19188.3</v>
      </c>
      <c r="F172" s="15">
        <v>20187.8</v>
      </c>
      <c r="G172" s="15">
        <f t="shared" si="23"/>
        <v>105.20890334214079</v>
      </c>
    </row>
    <row r="173" spans="1:7" ht="82.2" hidden="1" customHeight="1" x14ac:dyDescent="0.25">
      <c r="A173" s="12" t="s">
        <v>182</v>
      </c>
      <c r="B173" s="27" t="s">
        <v>207</v>
      </c>
      <c r="C173" s="14" t="s">
        <v>208</v>
      </c>
      <c r="D173" s="15">
        <v>0</v>
      </c>
      <c r="E173" s="15"/>
      <c r="F173" s="15"/>
      <c r="G173" s="15"/>
    </row>
    <row r="174" spans="1:7" ht="69.599999999999994" customHeight="1" x14ac:dyDescent="0.25">
      <c r="A174" s="12" t="s">
        <v>182</v>
      </c>
      <c r="B174" s="13" t="s">
        <v>171</v>
      </c>
      <c r="C174" s="14" t="s">
        <v>349</v>
      </c>
      <c r="D174" s="15">
        <v>2.1</v>
      </c>
      <c r="E174" s="15">
        <v>2.1</v>
      </c>
      <c r="F174" s="15">
        <v>0</v>
      </c>
      <c r="G174" s="15">
        <f t="shared" si="23"/>
        <v>0</v>
      </c>
    </row>
    <row r="175" spans="1:7" ht="26.4" customHeight="1" x14ac:dyDescent="0.25">
      <c r="A175" s="12" t="s">
        <v>182</v>
      </c>
      <c r="B175" s="13" t="s">
        <v>209</v>
      </c>
      <c r="C175" s="14" t="s">
        <v>210</v>
      </c>
      <c r="D175" s="15">
        <v>13232.7</v>
      </c>
      <c r="E175" s="15">
        <v>13232.7</v>
      </c>
      <c r="F175" s="15">
        <v>6315.5</v>
      </c>
      <c r="G175" s="15">
        <f t="shared" si="23"/>
        <v>47.726465498348787</v>
      </c>
    </row>
    <row r="176" spans="1:7" ht="43.2" customHeight="1" x14ac:dyDescent="0.25">
      <c r="A176" s="12" t="s">
        <v>182</v>
      </c>
      <c r="B176" s="13" t="s">
        <v>211</v>
      </c>
      <c r="C176" s="14" t="s">
        <v>212</v>
      </c>
      <c r="D176" s="15">
        <v>0</v>
      </c>
      <c r="E176" s="15">
        <v>0</v>
      </c>
      <c r="F176" s="15">
        <v>62.2</v>
      </c>
      <c r="G176" s="15"/>
    </row>
    <row r="177" spans="1:7" ht="58.95" customHeight="1" x14ac:dyDescent="0.25">
      <c r="A177" s="12" t="s">
        <v>182</v>
      </c>
      <c r="B177" s="13" t="s">
        <v>213</v>
      </c>
      <c r="C177" s="14" t="s">
        <v>214</v>
      </c>
      <c r="D177" s="15">
        <v>79.099999999999994</v>
      </c>
      <c r="E177" s="15">
        <v>307.89999999999998</v>
      </c>
      <c r="F177" s="15">
        <v>1726.5</v>
      </c>
      <c r="G177" s="15">
        <f t="shared" si="23"/>
        <v>560.73400454693092</v>
      </c>
    </row>
    <row r="178" spans="1:7" ht="39.6" hidden="1" x14ac:dyDescent="0.25">
      <c r="A178" s="12" t="s">
        <v>182</v>
      </c>
      <c r="B178" s="13" t="s">
        <v>258</v>
      </c>
      <c r="C178" s="14" t="s">
        <v>259</v>
      </c>
      <c r="D178" s="15">
        <v>0</v>
      </c>
      <c r="E178" s="15"/>
      <c r="F178" s="15"/>
      <c r="G178" s="15"/>
    </row>
    <row r="179" spans="1:7" ht="55.2" hidden="1" customHeight="1" x14ac:dyDescent="0.25">
      <c r="A179" s="12" t="s">
        <v>182</v>
      </c>
      <c r="B179" s="13" t="s">
        <v>215</v>
      </c>
      <c r="C179" s="14" t="s">
        <v>216</v>
      </c>
      <c r="D179" s="15">
        <v>0</v>
      </c>
      <c r="E179" s="15"/>
      <c r="F179" s="15"/>
      <c r="G179" s="15"/>
    </row>
    <row r="180" spans="1:7" ht="26.4" customHeight="1" x14ac:dyDescent="0.25">
      <c r="A180" s="12" t="s">
        <v>182</v>
      </c>
      <c r="B180" s="13" t="s">
        <v>146</v>
      </c>
      <c r="C180" s="14" t="s">
        <v>147</v>
      </c>
      <c r="D180" s="15">
        <v>254.6</v>
      </c>
      <c r="E180" s="15">
        <v>254.6</v>
      </c>
      <c r="F180" s="15">
        <v>117.9</v>
      </c>
      <c r="G180" s="15">
        <f t="shared" ref="G180:G185" si="24">F180/E180*100</f>
        <v>46.307934014139832</v>
      </c>
    </row>
    <row r="181" spans="1:7" ht="16.8" customHeight="1" x14ac:dyDescent="0.25">
      <c r="A181" s="12" t="s">
        <v>182</v>
      </c>
      <c r="B181" s="13" t="s">
        <v>179</v>
      </c>
      <c r="C181" s="14" t="s">
        <v>180</v>
      </c>
      <c r="D181" s="15">
        <v>0</v>
      </c>
      <c r="E181" s="15">
        <v>0</v>
      </c>
      <c r="F181" s="15">
        <v>2.6</v>
      </c>
      <c r="G181" s="15"/>
    </row>
    <row r="182" spans="1:7" ht="79.2" x14ac:dyDescent="0.25">
      <c r="A182" s="12" t="s">
        <v>182</v>
      </c>
      <c r="B182" s="13" t="s">
        <v>329</v>
      </c>
      <c r="C182" s="19" t="s">
        <v>330</v>
      </c>
      <c r="D182" s="15">
        <v>0</v>
      </c>
      <c r="E182" s="15">
        <v>67985.600000000006</v>
      </c>
      <c r="F182" s="15">
        <v>60845.7</v>
      </c>
      <c r="G182" s="15">
        <f t="shared" si="24"/>
        <v>89.497923089595432</v>
      </c>
    </row>
    <row r="183" spans="1:7" ht="26.4" customHeight="1" x14ac:dyDescent="0.25">
      <c r="A183" s="12" t="s">
        <v>182</v>
      </c>
      <c r="B183" s="13" t="s">
        <v>313</v>
      </c>
      <c r="C183" s="19" t="s">
        <v>219</v>
      </c>
      <c r="D183" s="15">
        <v>0</v>
      </c>
      <c r="E183" s="15">
        <v>16214.5</v>
      </c>
      <c r="F183" s="15">
        <v>15841</v>
      </c>
      <c r="G183" s="15">
        <f t="shared" si="24"/>
        <v>97.696506213574281</v>
      </c>
    </row>
    <row r="184" spans="1:7" ht="26.4" hidden="1" customHeight="1" x14ac:dyDescent="0.25">
      <c r="A184" s="12" t="s">
        <v>182</v>
      </c>
      <c r="B184" s="41" t="s">
        <v>299</v>
      </c>
      <c r="C184" s="42" t="s">
        <v>300</v>
      </c>
      <c r="D184" s="15">
        <v>0</v>
      </c>
      <c r="E184" s="15">
        <v>0</v>
      </c>
      <c r="F184" s="15">
        <v>0</v>
      </c>
      <c r="G184" s="15" t="e">
        <f t="shared" si="24"/>
        <v>#DIV/0!</v>
      </c>
    </row>
    <row r="185" spans="1:7" ht="12.6" customHeight="1" x14ac:dyDescent="0.25">
      <c r="A185" s="12" t="s">
        <v>182</v>
      </c>
      <c r="B185" s="13" t="s">
        <v>305</v>
      </c>
      <c r="C185" s="14" t="s">
        <v>164</v>
      </c>
      <c r="D185" s="15">
        <v>0</v>
      </c>
      <c r="E185" s="15">
        <v>77483.399999999994</v>
      </c>
      <c r="F185" s="15">
        <v>76471.5</v>
      </c>
      <c r="G185" s="15">
        <f t="shared" si="24"/>
        <v>98.694042853049822</v>
      </c>
    </row>
    <row r="186" spans="1:7" ht="26.4" customHeight="1" x14ac:dyDescent="0.25">
      <c r="A186" s="12" t="s">
        <v>182</v>
      </c>
      <c r="B186" s="13" t="s">
        <v>306</v>
      </c>
      <c r="C186" s="14" t="s">
        <v>173</v>
      </c>
      <c r="D186" s="15">
        <v>352.8</v>
      </c>
      <c r="E186" s="15">
        <v>352.8</v>
      </c>
      <c r="F186" s="15">
        <v>352.8</v>
      </c>
      <c r="G186" s="15">
        <f t="shared" si="23"/>
        <v>100</v>
      </c>
    </row>
    <row r="187" spans="1:7" ht="44.4" customHeight="1" x14ac:dyDescent="0.25">
      <c r="A187" s="12" t="s">
        <v>182</v>
      </c>
      <c r="B187" s="13" t="s">
        <v>314</v>
      </c>
      <c r="C187" s="14" t="s">
        <v>220</v>
      </c>
      <c r="D187" s="15">
        <v>43890.3</v>
      </c>
      <c r="E187" s="15">
        <v>43890.3</v>
      </c>
      <c r="F187" s="15">
        <v>43890.3</v>
      </c>
      <c r="G187" s="15">
        <f t="shared" si="23"/>
        <v>100</v>
      </c>
    </row>
    <row r="188" spans="1:7" ht="66" x14ac:dyDescent="0.25">
      <c r="A188" s="12" t="s">
        <v>182</v>
      </c>
      <c r="B188" s="37" t="s">
        <v>301</v>
      </c>
      <c r="C188" s="35" t="s">
        <v>302</v>
      </c>
      <c r="D188" s="15">
        <v>1458.3</v>
      </c>
      <c r="E188" s="15">
        <v>1478.2</v>
      </c>
      <c r="F188" s="15">
        <v>1478.2</v>
      </c>
      <c r="G188" s="15">
        <f t="shared" si="23"/>
        <v>100</v>
      </c>
    </row>
    <row r="189" spans="1:7" ht="40.200000000000003" customHeight="1" x14ac:dyDescent="0.25">
      <c r="A189" s="12" t="s">
        <v>182</v>
      </c>
      <c r="B189" s="13" t="s">
        <v>315</v>
      </c>
      <c r="C189" s="14" t="s">
        <v>221</v>
      </c>
      <c r="D189" s="15">
        <v>5104</v>
      </c>
      <c r="E189" s="15">
        <v>5447.5</v>
      </c>
      <c r="F189" s="15">
        <v>5447.5</v>
      </c>
      <c r="G189" s="15">
        <f t="shared" si="23"/>
        <v>100</v>
      </c>
    </row>
    <row r="190" spans="1:7" ht="56.4" customHeight="1" x14ac:dyDescent="0.25">
      <c r="A190" s="12" t="s">
        <v>182</v>
      </c>
      <c r="B190" s="13" t="s">
        <v>316</v>
      </c>
      <c r="C190" s="14" t="s">
        <v>222</v>
      </c>
      <c r="D190" s="15">
        <v>7291.4</v>
      </c>
      <c r="E190" s="15">
        <v>7703.9</v>
      </c>
      <c r="F190" s="15">
        <v>7703.9</v>
      </c>
      <c r="G190" s="15">
        <f t="shared" si="23"/>
        <v>100</v>
      </c>
    </row>
    <row r="191" spans="1:7" ht="13.2" customHeight="1" x14ac:dyDescent="0.25">
      <c r="A191" s="12" t="s">
        <v>182</v>
      </c>
      <c r="B191" s="13" t="s">
        <v>317</v>
      </c>
      <c r="C191" s="14" t="s">
        <v>223</v>
      </c>
      <c r="D191" s="15">
        <v>638.79999999999995</v>
      </c>
      <c r="E191" s="15">
        <v>638.79999999999995</v>
      </c>
      <c r="F191" s="15">
        <v>638.79999999999995</v>
      </c>
      <c r="G191" s="15">
        <f t="shared" si="23"/>
        <v>100</v>
      </c>
    </row>
    <row r="192" spans="1:7" ht="13.2" customHeight="1" x14ac:dyDescent="0.25">
      <c r="A192" s="12" t="s">
        <v>182</v>
      </c>
      <c r="B192" s="13" t="s">
        <v>309</v>
      </c>
      <c r="C192" s="14" t="s">
        <v>165</v>
      </c>
      <c r="D192" s="15">
        <v>777175.3</v>
      </c>
      <c r="E192" s="15">
        <v>1808539.9</v>
      </c>
      <c r="F192" s="15">
        <v>1258723.1000000001</v>
      </c>
      <c r="G192" s="15">
        <f t="shared" si="23"/>
        <v>69.598857066963248</v>
      </c>
    </row>
    <row r="193" spans="1:7" ht="13.2" customHeight="1" x14ac:dyDescent="0.25">
      <c r="A193" s="12" t="s">
        <v>182</v>
      </c>
      <c r="B193" s="36" t="s">
        <v>310</v>
      </c>
      <c r="C193" s="35" t="s">
        <v>174</v>
      </c>
      <c r="D193" s="15">
        <v>0</v>
      </c>
      <c r="E193" s="15">
        <v>17923.3</v>
      </c>
      <c r="F193" s="15">
        <v>17923.3</v>
      </c>
      <c r="G193" s="15">
        <f>F193/E193*100</f>
        <v>100</v>
      </c>
    </row>
    <row r="194" spans="1:7" ht="26.4" customHeight="1" x14ac:dyDescent="0.25">
      <c r="A194" s="12" t="s">
        <v>182</v>
      </c>
      <c r="B194" s="13" t="s">
        <v>303</v>
      </c>
      <c r="C194" s="14" t="s">
        <v>168</v>
      </c>
      <c r="D194" s="15">
        <v>0</v>
      </c>
      <c r="E194" s="15">
        <v>-965774.7</v>
      </c>
      <c r="F194" s="15">
        <v>-968500.5</v>
      </c>
      <c r="G194" s="15">
        <f t="shared" si="23"/>
        <v>100.2822397397654</v>
      </c>
    </row>
    <row r="195" spans="1:7" s="11" customFormat="1" ht="19.2" customHeight="1" x14ac:dyDescent="0.25">
      <c r="A195" s="7" t="s">
        <v>224</v>
      </c>
      <c r="B195" s="13" t="s">
        <v>16</v>
      </c>
      <c r="C195" s="9" t="s">
        <v>225</v>
      </c>
      <c r="D195" s="10">
        <f>SUM(D196:D203)</f>
        <v>50.3</v>
      </c>
      <c r="E195" s="10">
        <f>SUM(E196:E203)</f>
        <v>11090.8</v>
      </c>
      <c r="F195" s="10">
        <f>SUM(F196:F203)</f>
        <v>11097.3</v>
      </c>
      <c r="G195" s="21">
        <f t="shared" si="23"/>
        <v>100.05860713384067</v>
      </c>
    </row>
    <row r="196" spans="1:7" ht="52.8" x14ac:dyDescent="0.25">
      <c r="A196" s="12" t="s">
        <v>224</v>
      </c>
      <c r="B196" s="13" t="s">
        <v>275</v>
      </c>
      <c r="C196" s="14" t="s">
        <v>276</v>
      </c>
      <c r="D196" s="15">
        <v>0</v>
      </c>
      <c r="E196" s="15">
        <v>6180.6</v>
      </c>
      <c r="F196" s="15">
        <v>6206.1</v>
      </c>
      <c r="G196" s="15">
        <f>F196/E196*100</f>
        <v>100.41258130278614</v>
      </c>
    </row>
    <row r="197" spans="1:7" ht="39.6" x14ac:dyDescent="0.25">
      <c r="A197" s="12" t="s">
        <v>224</v>
      </c>
      <c r="B197" s="36" t="s">
        <v>277</v>
      </c>
      <c r="C197" s="35" t="s">
        <v>278</v>
      </c>
      <c r="D197" s="15">
        <v>0</v>
      </c>
      <c r="E197" s="15">
        <v>23.7</v>
      </c>
      <c r="F197" s="15">
        <v>0.6</v>
      </c>
      <c r="G197" s="15">
        <f t="shared" ref="G197:G200" si="25">F197/E197*100</f>
        <v>2.5316455696202533</v>
      </c>
    </row>
    <row r="198" spans="1:7" ht="26.4" x14ac:dyDescent="0.25">
      <c r="A198" s="12" t="s">
        <v>224</v>
      </c>
      <c r="B198" s="37" t="s">
        <v>345</v>
      </c>
      <c r="C198" s="34" t="s">
        <v>346</v>
      </c>
      <c r="D198" s="15">
        <v>0</v>
      </c>
      <c r="E198" s="15">
        <v>2643.1</v>
      </c>
      <c r="F198" s="15">
        <v>2643.1</v>
      </c>
      <c r="G198" s="15">
        <f t="shared" si="25"/>
        <v>100</v>
      </c>
    </row>
    <row r="199" spans="1:7" x14ac:dyDescent="0.25">
      <c r="A199" s="12" t="s">
        <v>224</v>
      </c>
      <c r="B199" s="37" t="s">
        <v>305</v>
      </c>
      <c r="C199" s="34" t="s">
        <v>164</v>
      </c>
      <c r="D199" s="15">
        <v>50.3</v>
      </c>
      <c r="E199" s="15">
        <v>0</v>
      </c>
      <c r="F199" s="15">
        <v>0</v>
      </c>
      <c r="G199" s="15"/>
    </row>
    <row r="200" spans="1:7" x14ac:dyDescent="0.25">
      <c r="A200" s="12" t="s">
        <v>224</v>
      </c>
      <c r="B200" s="13" t="s">
        <v>309</v>
      </c>
      <c r="C200" s="14" t="s">
        <v>165</v>
      </c>
      <c r="D200" s="15">
        <v>0</v>
      </c>
      <c r="E200" s="15">
        <v>1994.4</v>
      </c>
      <c r="F200" s="15">
        <v>1994.4</v>
      </c>
      <c r="G200" s="15">
        <f t="shared" si="25"/>
        <v>100</v>
      </c>
    </row>
    <row r="201" spans="1:7" ht="26.4" customHeight="1" x14ac:dyDescent="0.25">
      <c r="A201" s="12" t="s">
        <v>224</v>
      </c>
      <c r="B201" s="13" t="s">
        <v>307</v>
      </c>
      <c r="C201" s="14" t="s">
        <v>166</v>
      </c>
      <c r="D201" s="15">
        <v>0</v>
      </c>
      <c r="E201" s="15">
        <v>191</v>
      </c>
      <c r="F201" s="15">
        <v>191</v>
      </c>
      <c r="G201" s="15">
        <f>F201/E201*100</f>
        <v>100</v>
      </c>
    </row>
    <row r="202" spans="1:7" ht="26.4" customHeight="1" x14ac:dyDescent="0.25">
      <c r="A202" s="12" t="s">
        <v>224</v>
      </c>
      <c r="B202" s="13" t="s">
        <v>308</v>
      </c>
      <c r="C202" s="14" t="s">
        <v>167</v>
      </c>
      <c r="D202" s="15">
        <v>0</v>
      </c>
      <c r="E202" s="15">
        <v>58.2</v>
      </c>
      <c r="F202" s="15">
        <v>62.3</v>
      </c>
      <c r="G202" s="15">
        <f>F202/E202*100</f>
        <v>107.0446735395189</v>
      </c>
    </row>
    <row r="203" spans="1:7" ht="26.4" customHeight="1" x14ac:dyDescent="0.25">
      <c r="A203" s="12" t="s">
        <v>224</v>
      </c>
      <c r="B203" s="13" t="s">
        <v>303</v>
      </c>
      <c r="C203" s="14" t="s">
        <v>168</v>
      </c>
      <c r="D203" s="15">
        <v>0</v>
      </c>
      <c r="E203" s="15">
        <v>-0.2</v>
      </c>
      <c r="F203" s="15">
        <v>-0.2</v>
      </c>
      <c r="G203" s="15">
        <f>F203/E203*100</f>
        <v>100</v>
      </c>
    </row>
    <row r="204" spans="1:7" s="11" customFormat="1" ht="13.2" customHeight="1" x14ac:dyDescent="0.25">
      <c r="A204" s="7" t="s">
        <v>226</v>
      </c>
      <c r="B204" s="13" t="s">
        <v>16</v>
      </c>
      <c r="C204" s="9" t="s">
        <v>227</v>
      </c>
      <c r="D204" s="10">
        <f>SUM(D205:D235)</f>
        <v>154959.9</v>
      </c>
      <c r="E204" s="10">
        <f>SUM(E205:E235)</f>
        <v>935493.6</v>
      </c>
      <c r="F204" s="10">
        <f>SUM(F205:F235)</f>
        <v>607332.5</v>
      </c>
      <c r="G204" s="10">
        <f t="shared" si="23"/>
        <v>64.921074820821872</v>
      </c>
    </row>
    <row r="205" spans="1:7" ht="39.6" customHeight="1" x14ac:dyDescent="0.25">
      <c r="A205" s="12" t="s">
        <v>226</v>
      </c>
      <c r="B205" s="13" t="s">
        <v>228</v>
      </c>
      <c r="C205" s="14" t="s">
        <v>229</v>
      </c>
      <c r="D205" s="15">
        <v>140</v>
      </c>
      <c r="E205" s="15">
        <v>125</v>
      </c>
      <c r="F205" s="15">
        <v>190</v>
      </c>
      <c r="G205" s="15">
        <f t="shared" si="23"/>
        <v>152</v>
      </c>
    </row>
    <row r="206" spans="1:7" ht="39.6" hidden="1" customHeight="1" x14ac:dyDescent="0.25">
      <c r="A206" s="12" t="s">
        <v>226</v>
      </c>
      <c r="B206" s="13" t="s">
        <v>188</v>
      </c>
      <c r="C206" s="14" t="s">
        <v>189</v>
      </c>
      <c r="D206" s="15">
        <v>0</v>
      </c>
      <c r="E206" s="15">
        <v>0</v>
      </c>
      <c r="F206" s="15">
        <v>0</v>
      </c>
      <c r="G206" s="15"/>
    </row>
    <row r="207" spans="1:7" ht="52.95" customHeight="1" x14ac:dyDescent="0.25">
      <c r="A207" s="12" t="s">
        <v>226</v>
      </c>
      <c r="B207" s="13" t="s">
        <v>198</v>
      </c>
      <c r="C207" s="14" t="s">
        <v>199</v>
      </c>
      <c r="D207" s="15">
        <v>1473.7</v>
      </c>
      <c r="E207" s="15">
        <v>1151.4000000000001</v>
      </c>
      <c r="F207" s="15">
        <v>1366.4</v>
      </c>
      <c r="G207" s="15">
        <f t="shared" si="23"/>
        <v>118.6729199235713</v>
      </c>
    </row>
    <row r="208" spans="1:7" ht="26.4" customHeight="1" x14ac:dyDescent="0.25">
      <c r="A208" s="12" t="s">
        <v>226</v>
      </c>
      <c r="B208" s="13" t="s">
        <v>230</v>
      </c>
      <c r="C208" s="14" t="s">
        <v>231</v>
      </c>
      <c r="D208" s="15">
        <v>23.3</v>
      </c>
      <c r="E208" s="15">
        <v>23.3</v>
      </c>
      <c r="F208" s="15">
        <v>29.3</v>
      </c>
      <c r="G208" s="15">
        <f t="shared" si="23"/>
        <v>125.7510729613734</v>
      </c>
    </row>
    <row r="209" spans="1:10" ht="26.4" customHeight="1" x14ac:dyDescent="0.25">
      <c r="A209" s="12" t="s">
        <v>226</v>
      </c>
      <c r="B209" s="13" t="s">
        <v>177</v>
      </c>
      <c r="C209" s="14" t="s">
        <v>178</v>
      </c>
      <c r="D209" s="15">
        <v>5899.6</v>
      </c>
      <c r="E209" s="15">
        <v>3740.3</v>
      </c>
      <c r="F209" s="15">
        <v>3349</v>
      </c>
      <c r="G209" s="15">
        <f t="shared" si="23"/>
        <v>89.538272331096437</v>
      </c>
      <c r="J209" s="28"/>
    </row>
    <row r="210" spans="1:10" ht="52.8" x14ac:dyDescent="0.25">
      <c r="A210" s="12" t="s">
        <v>226</v>
      </c>
      <c r="B210" s="13" t="s">
        <v>275</v>
      </c>
      <c r="C210" s="14" t="s">
        <v>276</v>
      </c>
      <c r="D210" s="15">
        <v>0</v>
      </c>
      <c r="E210" s="15">
        <v>15.1</v>
      </c>
      <c r="F210" s="15">
        <v>15.1</v>
      </c>
      <c r="G210" s="15">
        <f>F210/E210*100</f>
        <v>100</v>
      </c>
      <c r="J210" s="28"/>
    </row>
    <row r="211" spans="1:10" ht="66" hidden="1" x14ac:dyDescent="0.25">
      <c r="A211" s="12" t="s">
        <v>226</v>
      </c>
      <c r="B211" s="36" t="s">
        <v>283</v>
      </c>
      <c r="C211" s="35" t="s">
        <v>284</v>
      </c>
      <c r="D211" s="15">
        <v>0</v>
      </c>
      <c r="E211" s="15">
        <v>0</v>
      </c>
      <c r="F211" s="15">
        <v>0</v>
      </c>
      <c r="G211" s="15" t="e">
        <f t="shared" ref="G211:G212" si="26">F211/E211*100</f>
        <v>#DIV/0!</v>
      </c>
    </row>
    <row r="212" spans="1:10" ht="39.6" x14ac:dyDescent="0.25">
      <c r="A212" s="12" t="s">
        <v>226</v>
      </c>
      <c r="B212" s="36" t="s">
        <v>277</v>
      </c>
      <c r="C212" s="35" t="s">
        <v>278</v>
      </c>
      <c r="D212" s="15">
        <v>5788.4</v>
      </c>
      <c r="E212" s="15">
        <v>5788.4</v>
      </c>
      <c r="F212" s="15">
        <v>2197</v>
      </c>
      <c r="G212" s="15">
        <f t="shared" si="26"/>
        <v>37.955220786400389</v>
      </c>
    </row>
    <row r="213" spans="1:10" ht="52.8" x14ac:dyDescent="0.25">
      <c r="A213" s="12" t="s">
        <v>226</v>
      </c>
      <c r="B213" s="36" t="s">
        <v>279</v>
      </c>
      <c r="C213" s="35" t="s">
        <v>280</v>
      </c>
      <c r="D213" s="15">
        <v>0</v>
      </c>
      <c r="E213" s="15">
        <v>246.1</v>
      </c>
      <c r="F213" s="15">
        <v>246.1</v>
      </c>
      <c r="G213" s="15">
        <f>F213/E213*100</f>
        <v>100</v>
      </c>
    </row>
    <row r="214" spans="1:10" ht="44.4" hidden="1" customHeight="1" x14ac:dyDescent="0.25">
      <c r="A214" s="12" t="s">
        <v>226</v>
      </c>
      <c r="B214" s="18" t="s">
        <v>215</v>
      </c>
      <c r="C214" s="19" t="s">
        <v>216</v>
      </c>
      <c r="D214" s="15">
        <v>0</v>
      </c>
      <c r="E214" s="15">
        <v>0</v>
      </c>
      <c r="F214" s="15"/>
      <c r="G214" s="15"/>
    </row>
    <row r="215" spans="1:10" ht="26.4" x14ac:dyDescent="0.25">
      <c r="A215" s="12" t="s">
        <v>226</v>
      </c>
      <c r="B215" s="18" t="s">
        <v>232</v>
      </c>
      <c r="C215" s="19" t="s">
        <v>233</v>
      </c>
      <c r="D215" s="15">
        <v>56.7</v>
      </c>
      <c r="E215" s="15">
        <v>56.7</v>
      </c>
      <c r="F215" s="15">
        <v>48</v>
      </c>
      <c r="G215" s="15">
        <f>F215/E215*100</f>
        <v>84.656084656084658</v>
      </c>
    </row>
    <row r="216" spans="1:10" ht="39.6" hidden="1" x14ac:dyDescent="0.25">
      <c r="A216" s="12" t="s">
        <v>226</v>
      </c>
      <c r="B216" s="18" t="s">
        <v>234</v>
      </c>
      <c r="C216" s="19" t="s">
        <v>49</v>
      </c>
      <c r="D216" s="15">
        <v>0</v>
      </c>
      <c r="E216" s="15">
        <v>0</v>
      </c>
      <c r="F216" s="15"/>
      <c r="G216" s="15"/>
    </row>
    <row r="217" spans="1:10" ht="39.6" customHeight="1" x14ac:dyDescent="0.25">
      <c r="A217" s="12" t="s">
        <v>226</v>
      </c>
      <c r="B217" s="18" t="s">
        <v>235</v>
      </c>
      <c r="C217" s="19" t="s">
        <v>236</v>
      </c>
      <c r="D217" s="15">
        <v>636.1</v>
      </c>
      <c r="E217" s="15">
        <v>1139.5999999999999</v>
      </c>
      <c r="F217" s="15">
        <v>2389.3000000000002</v>
      </c>
      <c r="G217" s="15">
        <f t="shared" ref="G217:G257" si="27">F217/E217*100</f>
        <v>209.6612846612847</v>
      </c>
    </row>
    <row r="218" spans="1:10" ht="26.4" customHeight="1" x14ac:dyDescent="0.25">
      <c r="A218" s="12" t="s">
        <v>226</v>
      </c>
      <c r="B218" s="13" t="s">
        <v>146</v>
      </c>
      <c r="C218" s="14" t="s">
        <v>147</v>
      </c>
      <c r="D218" s="15">
        <v>226</v>
      </c>
      <c r="E218" s="15">
        <v>1246.0999999999999</v>
      </c>
      <c r="F218" s="15">
        <v>2468.1999999999998</v>
      </c>
      <c r="G218" s="15">
        <f t="shared" si="27"/>
        <v>198.07399085145653</v>
      </c>
    </row>
    <row r="219" spans="1:10" x14ac:dyDescent="0.25">
      <c r="A219" s="12" t="s">
        <v>226</v>
      </c>
      <c r="B219" s="13" t="s">
        <v>217</v>
      </c>
      <c r="C219" s="24" t="s">
        <v>237</v>
      </c>
      <c r="D219" s="15">
        <v>1095.2</v>
      </c>
      <c r="E219" s="15">
        <v>1095.2</v>
      </c>
      <c r="F219" s="15">
        <v>870.9</v>
      </c>
      <c r="G219" s="15">
        <f t="shared" si="27"/>
        <v>79.519722425127824</v>
      </c>
    </row>
    <row r="220" spans="1:10" ht="28.2" customHeight="1" x14ac:dyDescent="0.25">
      <c r="A220" s="12" t="s">
        <v>226</v>
      </c>
      <c r="B220" s="13" t="s">
        <v>312</v>
      </c>
      <c r="C220" s="19" t="s">
        <v>238</v>
      </c>
      <c r="D220" s="15">
        <v>0</v>
      </c>
      <c r="E220" s="15">
        <v>39389.300000000003</v>
      </c>
      <c r="F220" s="15">
        <v>9939.2999999999993</v>
      </c>
      <c r="G220" s="15">
        <f t="shared" si="27"/>
        <v>25.233502499409731</v>
      </c>
    </row>
    <row r="221" spans="1:10" ht="28.2" hidden="1" customHeight="1" x14ac:dyDescent="0.25">
      <c r="A221" s="12" t="s">
        <v>226</v>
      </c>
      <c r="B221" s="37" t="s">
        <v>285</v>
      </c>
      <c r="C221" s="34" t="s">
        <v>286</v>
      </c>
      <c r="D221" s="15">
        <v>0</v>
      </c>
      <c r="E221" s="15">
        <v>0</v>
      </c>
      <c r="F221" s="15">
        <v>0</v>
      </c>
      <c r="G221" s="15" t="e">
        <f t="shared" si="27"/>
        <v>#DIV/0!</v>
      </c>
    </row>
    <row r="222" spans="1:10" ht="52.8" x14ac:dyDescent="0.25">
      <c r="A222" s="44" t="s">
        <v>226</v>
      </c>
      <c r="B222" s="43" t="s">
        <v>343</v>
      </c>
      <c r="C222" s="42" t="s">
        <v>344</v>
      </c>
      <c r="D222" s="15">
        <v>0</v>
      </c>
      <c r="E222" s="15">
        <v>106524.2</v>
      </c>
      <c r="F222" s="15">
        <v>8206.7999999999993</v>
      </c>
      <c r="G222" s="15">
        <f t="shared" si="27"/>
        <v>7.704164875211454</v>
      </c>
    </row>
    <row r="223" spans="1:10" ht="28.2" customHeight="1" x14ac:dyDescent="0.25">
      <c r="A223" s="12" t="s">
        <v>226</v>
      </c>
      <c r="B223" s="38" t="s">
        <v>287</v>
      </c>
      <c r="C223" s="35" t="s">
        <v>288</v>
      </c>
      <c r="D223" s="15">
        <v>0</v>
      </c>
      <c r="E223" s="15">
        <v>129334.8</v>
      </c>
      <c r="F223" s="15">
        <v>129334.8</v>
      </c>
      <c r="G223" s="15">
        <f t="shared" si="27"/>
        <v>100</v>
      </c>
    </row>
    <row r="224" spans="1:10" ht="28.2" customHeight="1" x14ac:dyDescent="0.25">
      <c r="A224" s="12" t="s">
        <v>226</v>
      </c>
      <c r="B224" s="37" t="s">
        <v>289</v>
      </c>
      <c r="C224" s="39" t="s">
        <v>238</v>
      </c>
      <c r="D224" s="15">
        <v>126591.4</v>
      </c>
      <c r="E224" s="15">
        <v>372054</v>
      </c>
      <c r="F224" s="15">
        <v>199805.7</v>
      </c>
      <c r="G224" s="15">
        <f t="shared" si="27"/>
        <v>53.703414020545402</v>
      </c>
    </row>
    <row r="225" spans="1:7" x14ac:dyDescent="0.25">
      <c r="A225" s="12" t="s">
        <v>226</v>
      </c>
      <c r="B225" s="13" t="s">
        <v>305</v>
      </c>
      <c r="C225" s="14" t="s">
        <v>164</v>
      </c>
      <c r="D225" s="15">
        <v>399.8</v>
      </c>
      <c r="E225" s="15">
        <v>63482.9</v>
      </c>
      <c r="F225" s="15">
        <v>36795.4</v>
      </c>
      <c r="G225" s="15">
        <f t="shared" si="27"/>
        <v>57.96112023867844</v>
      </c>
    </row>
    <row r="226" spans="1:7" ht="26.4" customHeight="1" x14ac:dyDescent="0.25">
      <c r="A226" s="12" t="s">
        <v>226</v>
      </c>
      <c r="B226" s="13" t="s">
        <v>306</v>
      </c>
      <c r="C226" s="14" t="s">
        <v>173</v>
      </c>
      <c r="D226" s="15">
        <v>5515.2</v>
      </c>
      <c r="E226" s="15">
        <v>6595.4</v>
      </c>
      <c r="F226" s="15">
        <v>6595.4</v>
      </c>
      <c r="G226" s="15">
        <f t="shared" si="27"/>
        <v>100</v>
      </c>
    </row>
    <row r="227" spans="1:7" ht="26.4" customHeight="1" x14ac:dyDescent="0.25">
      <c r="A227" s="12" t="s">
        <v>226</v>
      </c>
      <c r="B227" s="13" t="s">
        <v>318</v>
      </c>
      <c r="C227" s="14" t="s">
        <v>239</v>
      </c>
      <c r="D227" s="15">
        <v>76.5</v>
      </c>
      <c r="E227" s="15">
        <v>76.5</v>
      </c>
      <c r="F227" s="15">
        <v>76.5</v>
      </c>
      <c r="G227" s="15">
        <f t="shared" si="27"/>
        <v>100</v>
      </c>
    </row>
    <row r="228" spans="1:7" ht="26.4" customHeight="1" x14ac:dyDescent="0.25">
      <c r="A228" s="12" t="s">
        <v>226</v>
      </c>
      <c r="B228" s="13" t="s">
        <v>319</v>
      </c>
      <c r="C228" s="14" t="s">
        <v>240</v>
      </c>
      <c r="D228" s="15">
        <v>7038</v>
      </c>
      <c r="E228" s="15">
        <v>7038</v>
      </c>
      <c r="F228" s="15">
        <v>7038</v>
      </c>
      <c r="G228" s="15">
        <f t="shared" si="27"/>
        <v>100</v>
      </c>
    </row>
    <row r="229" spans="1:7" ht="26.4" customHeight="1" x14ac:dyDescent="0.25">
      <c r="A229" s="12" t="s">
        <v>226</v>
      </c>
      <c r="B229" s="13" t="s">
        <v>361</v>
      </c>
      <c r="C229" s="14" t="s">
        <v>360</v>
      </c>
      <c r="D229" s="15"/>
      <c r="E229" s="15">
        <v>4194</v>
      </c>
      <c r="F229" s="15">
        <v>4194</v>
      </c>
      <c r="G229" s="15">
        <f t="shared" si="27"/>
        <v>100</v>
      </c>
    </row>
    <row r="230" spans="1:7" ht="13.2" customHeight="1" x14ac:dyDescent="0.25">
      <c r="A230" s="12" t="s">
        <v>226</v>
      </c>
      <c r="B230" s="13" t="s">
        <v>309</v>
      </c>
      <c r="C230" s="14" t="s">
        <v>165</v>
      </c>
      <c r="D230" s="15">
        <v>0</v>
      </c>
      <c r="E230" s="15">
        <v>32871.1</v>
      </c>
      <c r="F230" s="15">
        <v>32871.1</v>
      </c>
      <c r="G230" s="15">
        <f t="shared" si="27"/>
        <v>100</v>
      </c>
    </row>
    <row r="231" spans="1:7" ht="13.2" customHeight="1" x14ac:dyDescent="0.25">
      <c r="A231" s="12" t="s">
        <v>226</v>
      </c>
      <c r="B231" s="13" t="s">
        <v>310</v>
      </c>
      <c r="C231" s="14" t="s">
        <v>174</v>
      </c>
      <c r="D231" s="15">
        <v>0</v>
      </c>
      <c r="E231" s="15">
        <v>160850.6</v>
      </c>
      <c r="F231" s="15">
        <v>160850.6</v>
      </c>
      <c r="G231" s="15">
        <f>F231/E231*100</f>
        <v>100</v>
      </c>
    </row>
    <row r="232" spans="1:7" ht="39.6" x14ac:dyDescent="0.25">
      <c r="A232" s="12" t="s">
        <v>226</v>
      </c>
      <c r="B232" s="13" t="s">
        <v>298</v>
      </c>
      <c r="C232" s="35" t="s">
        <v>290</v>
      </c>
      <c r="D232" s="15">
        <v>0</v>
      </c>
      <c r="E232" s="15">
        <v>-147</v>
      </c>
      <c r="F232" s="15">
        <v>-147</v>
      </c>
      <c r="G232" s="15">
        <f t="shared" ref="G232:G234" si="28">F232/E232*100</f>
        <v>100</v>
      </c>
    </row>
    <row r="233" spans="1:7" ht="39.6" x14ac:dyDescent="0.25">
      <c r="A233" s="12" t="s">
        <v>226</v>
      </c>
      <c r="B233" s="36" t="s">
        <v>291</v>
      </c>
      <c r="C233" s="35" t="s">
        <v>292</v>
      </c>
      <c r="D233" s="15">
        <v>0</v>
      </c>
      <c r="E233" s="15">
        <v>-306.5</v>
      </c>
      <c r="F233" s="15">
        <v>-306.5</v>
      </c>
      <c r="G233" s="15">
        <f t="shared" si="28"/>
        <v>100</v>
      </c>
    </row>
    <row r="234" spans="1:7" ht="26.4" x14ac:dyDescent="0.25">
      <c r="A234" s="12" t="s">
        <v>226</v>
      </c>
      <c r="B234" s="36" t="s">
        <v>293</v>
      </c>
      <c r="C234" s="35" t="s">
        <v>294</v>
      </c>
      <c r="D234" s="15">
        <v>0</v>
      </c>
      <c r="E234" s="15">
        <v>-66.099999999999994</v>
      </c>
      <c r="F234" s="15">
        <v>-66.099999999999994</v>
      </c>
      <c r="G234" s="15">
        <f t="shared" si="28"/>
        <v>100</v>
      </c>
    </row>
    <row r="235" spans="1:7" ht="26.4" customHeight="1" x14ac:dyDescent="0.25">
      <c r="A235" s="12" t="s">
        <v>226</v>
      </c>
      <c r="B235" s="13" t="s">
        <v>303</v>
      </c>
      <c r="C235" s="14" t="s">
        <v>168</v>
      </c>
      <c r="D235" s="15">
        <v>0</v>
      </c>
      <c r="E235" s="15">
        <v>-1024.8</v>
      </c>
      <c r="F235" s="15">
        <v>-1024.8</v>
      </c>
      <c r="G235" s="15">
        <f t="shared" ref="G235" si="29">F235/E235*100</f>
        <v>100</v>
      </c>
    </row>
    <row r="236" spans="1:7" s="11" customFormat="1" ht="13.2" customHeight="1" x14ac:dyDescent="0.25">
      <c r="A236" s="7" t="s">
        <v>241</v>
      </c>
      <c r="B236" s="13"/>
      <c r="C236" s="9" t="s">
        <v>242</v>
      </c>
      <c r="D236" s="10">
        <f t="shared" ref="D236:F236" si="30">D237</f>
        <v>7.9</v>
      </c>
      <c r="E236" s="10">
        <f t="shared" si="30"/>
        <v>18.7</v>
      </c>
      <c r="F236" s="10">
        <f t="shared" si="30"/>
        <v>19.3</v>
      </c>
      <c r="G236" s="21">
        <f t="shared" si="27"/>
        <v>103.20855614973263</v>
      </c>
    </row>
    <row r="237" spans="1:7" ht="39.6" x14ac:dyDescent="0.25">
      <c r="A237" s="12" t="s">
        <v>241</v>
      </c>
      <c r="B237" s="36" t="s">
        <v>277</v>
      </c>
      <c r="C237" s="35" t="s">
        <v>278</v>
      </c>
      <c r="D237" s="15">
        <v>7.9</v>
      </c>
      <c r="E237" s="15">
        <v>18.7</v>
      </c>
      <c r="F237" s="15">
        <v>19.3</v>
      </c>
      <c r="G237" s="15">
        <f t="shared" si="27"/>
        <v>103.20855614973263</v>
      </c>
    </row>
    <row r="238" spans="1:7" s="11" customFormat="1" ht="26.4" customHeight="1" x14ac:dyDescent="0.25">
      <c r="A238" s="7" t="s">
        <v>243</v>
      </c>
      <c r="B238" s="13" t="s">
        <v>16</v>
      </c>
      <c r="C238" s="9" t="s">
        <v>244</v>
      </c>
      <c r="D238" s="10">
        <f t="shared" ref="D238:E238" si="31">D239</f>
        <v>15</v>
      </c>
      <c r="E238" s="10">
        <f t="shared" si="31"/>
        <v>15</v>
      </c>
      <c r="F238" s="10">
        <f>SUM(F239:F240)</f>
        <v>12.899999999999999</v>
      </c>
      <c r="G238" s="15">
        <f t="shared" si="27"/>
        <v>85.999999999999986</v>
      </c>
    </row>
    <row r="239" spans="1:7" ht="39.6" x14ac:dyDescent="0.25">
      <c r="A239" s="12" t="s">
        <v>243</v>
      </c>
      <c r="B239" s="36" t="s">
        <v>277</v>
      </c>
      <c r="C239" s="35" t="s">
        <v>278</v>
      </c>
      <c r="D239" s="15">
        <v>15</v>
      </c>
      <c r="E239" s="15">
        <v>15</v>
      </c>
      <c r="F239" s="15">
        <v>12.7</v>
      </c>
      <c r="G239" s="15">
        <f t="shared" si="27"/>
        <v>84.666666666666657</v>
      </c>
    </row>
    <row r="240" spans="1:7" ht="26.4" x14ac:dyDescent="0.25">
      <c r="A240" s="12" t="s">
        <v>243</v>
      </c>
      <c r="B240" s="36" t="s">
        <v>146</v>
      </c>
      <c r="C240" s="35" t="s">
        <v>147</v>
      </c>
      <c r="D240" s="15">
        <v>0</v>
      </c>
      <c r="E240" s="15">
        <v>0</v>
      </c>
      <c r="F240" s="15">
        <v>0.2</v>
      </c>
      <c r="G240" s="15"/>
    </row>
    <row r="241" spans="1:7" s="11" customFormat="1" ht="13.2" customHeight="1" x14ac:dyDescent="0.25">
      <c r="A241" s="7" t="s">
        <v>245</v>
      </c>
      <c r="B241" s="13" t="s">
        <v>16</v>
      </c>
      <c r="C241" s="9" t="s">
        <v>246</v>
      </c>
      <c r="D241" s="10">
        <f>SUM(D242:D261)</f>
        <v>27845.999999999996</v>
      </c>
      <c r="E241" s="10">
        <f>SUM(E242:E261)</f>
        <v>618136.9</v>
      </c>
      <c r="F241" s="10">
        <f>SUM(F242:F261)</f>
        <v>557722.30000000005</v>
      </c>
      <c r="G241" s="10">
        <f t="shared" si="27"/>
        <v>90.226339828604324</v>
      </c>
    </row>
    <row r="242" spans="1:7" ht="79.2" x14ac:dyDescent="0.25">
      <c r="A242" s="12" t="s">
        <v>245</v>
      </c>
      <c r="B242" s="13" t="s">
        <v>247</v>
      </c>
      <c r="C242" s="24" t="s">
        <v>248</v>
      </c>
      <c r="D242" s="15">
        <v>132.80000000000001</v>
      </c>
      <c r="E242" s="15">
        <v>132.80000000000001</v>
      </c>
      <c r="F242" s="15">
        <v>124.8</v>
      </c>
      <c r="G242" s="15">
        <f t="shared" si="27"/>
        <v>93.97590361445782</v>
      </c>
    </row>
    <row r="243" spans="1:7" ht="52.8" x14ac:dyDescent="0.25">
      <c r="A243" s="12" t="s">
        <v>245</v>
      </c>
      <c r="B243" s="13" t="s">
        <v>275</v>
      </c>
      <c r="C243" s="14" t="s">
        <v>276</v>
      </c>
      <c r="D243" s="15">
        <v>0</v>
      </c>
      <c r="E243" s="15">
        <v>542.79999999999995</v>
      </c>
      <c r="F243" s="15">
        <v>953.1</v>
      </c>
      <c r="G243" s="15">
        <f>F243/E243*100</f>
        <v>175.5895357406043</v>
      </c>
    </row>
    <row r="244" spans="1:7" ht="39.6" x14ac:dyDescent="0.25">
      <c r="A244" s="12" t="s">
        <v>245</v>
      </c>
      <c r="B244" s="36" t="s">
        <v>277</v>
      </c>
      <c r="C244" s="35" t="s">
        <v>278</v>
      </c>
      <c r="D244" s="15">
        <v>115.7</v>
      </c>
      <c r="E244" s="15">
        <v>115.7</v>
      </c>
      <c r="F244" s="15">
        <v>201.7</v>
      </c>
      <c r="G244" s="15">
        <f t="shared" si="27"/>
        <v>174.33016421780465</v>
      </c>
    </row>
    <row r="245" spans="1:7" ht="52.8" x14ac:dyDescent="0.25">
      <c r="A245" s="12" t="s">
        <v>245</v>
      </c>
      <c r="B245" s="38" t="s">
        <v>204</v>
      </c>
      <c r="C245" s="40" t="s">
        <v>295</v>
      </c>
      <c r="D245" s="15">
        <v>0</v>
      </c>
      <c r="E245" s="15">
        <v>39.299999999999997</v>
      </c>
      <c r="F245" s="15">
        <v>50.7</v>
      </c>
      <c r="G245" s="15">
        <f t="shared" si="27"/>
        <v>129.00763358778627</v>
      </c>
    </row>
    <row r="246" spans="1:7" ht="56.4" customHeight="1" x14ac:dyDescent="0.25">
      <c r="A246" s="12" t="s">
        <v>245</v>
      </c>
      <c r="B246" s="18" t="s">
        <v>249</v>
      </c>
      <c r="C246" s="19" t="s">
        <v>250</v>
      </c>
      <c r="D246" s="15">
        <v>1029.5999999999999</v>
      </c>
      <c r="E246" s="15">
        <v>1029.5999999999999</v>
      </c>
      <c r="F246" s="15">
        <v>360.3</v>
      </c>
      <c r="G246" s="15">
        <f t="shared" si="27"/>
        <v>34.994172494172496</v>
      </c>
    </row>
    <row r="247" spans="1:7" ht="55.8" customHeight="1" x14ac:dyDescent="0.25">
      <c r="A247" s="12" t="s">
        <v>245</v>
      </c>
      <c r="B247" s="18" t="s">
        <v>251</v>
      </c>
      <c r="C247" s="19" t="s">
        <v>252</v>
      </c>
      <c r="D247" s="15">
        <v>1121.5</v>
      </c>
      <c r="E247" s="15">
        <v>1121.5</v>
      </c>
      <c r="F247" s="15">
        <v>70.599999999999994</v>
      </c>
      <c r="G247" s="15">
        <f t="shared" si="27"/>
        <v>6.2951404369148447</v>
      </c>
    </row>
    <row r="248" spans="1:7" ht="39.6" x14ac:dyDescent="0.25">
      <c r="A248" s="12" t="s">
        <v>245</v>
      </c>
      <c r="B248" s="18" t="s">
        <v>235</v>
      </c>
      <c r="C248" s="19" t="s">
        <v>236</v>
      </c>
      <c r="D248" s="15">
        <v>29.7</v>
      </c>
      <c r="E248" s="15">
        <v>29.7</v>
      </c>
      <c r="F248" s="15">
        <v>0</v>
      </c>
      <c r="G248" s="15">
        <f t="shared" si="27"/>
        <v>0</v>
      </c>
    </row>
    <row r="249" spans="1:7" ht="26.4" x14ac:dyDescent="0.25">
      <c r="A249" s="12" t="s">
        <v>245</v>
      </c>
      <c r="B249" s="13" t="s">
        <v>146</v>
      </c>
      <c r="C249" s="14" t="s">
        <v>147</v>
      </c>
      <c r="D249" s="15">
        <v>883.5</v>
      </c>
      <c r="E249" s="15">
        <v>883.5</v>
      </c>
      <c r="F249" s="15">
        <v>858</v>
      </c>
      <c r="G249" s="15">
        <f t="shared" si="27"/>
        <v>97.113752122241081</v>
      </c>
    </row>
    <row r="250" spans="1:7" x14ac:dyDescent="0.25">
      <c r="A250" s="12" t="s">
        <v>245</v>
      </c>
      <c r="B250" s="36" t="s">
        <v>179</v>
      </c>
      <c r="C250" s="35" t="s">
        <v>180</v>
      </c>
      <c r="D250" s="15">
        <v>0</v>
      </c>
      <c r="E250" s="15">
        <v>0</v>
      </c>
      <c r="F250" s="15">
        <v>-8</v>
      </c>
      <c r="G250" s="15"/>
    </row>
    <row r="251" spans="1:7" x14ac:dyDescent="0.25">
      <c r="A251" s="12" t="s">
        <v>245</v>
      </c>
      <c r="B251" s="13" t="s">
        <v>217</v>
      </c>
      <c r="C251" s="14" t="s">
        <v>218</v>
      </c>
      <c r="D251" s="15">
        <v>23186.6</v>
      </c>
      <c r="E251" s="15">
        <v>32819.4</v>
      </c>
      <c r="F251" s="15">
        <v>25049.3</v>
      </c>
      <c r="G251" s="15">
        <f t="shared" si="27"/>
        <v>76.324673820971739</v>
      </c>
    </row>
    <row r="252" spans="1:7" ht="39.6" x14ac:dyDescent="0.25">
      <c r="A252" s="12" t="s">
        <v>245</v>
      </c>
      <c r="B252" s="13" t="s">
        <v>320</v>
      </c>
      <c r="C252" s="14" t="s">
        <v>253</v>
      </c>
      <c r="D252" s="15">
        <v>0</v>
      </c>
      <c r="E252" s="15">
        <v>75225.2</v>
      </c>
      <c r="F252" s="15">
        <v>72596.600000000006</v>
      </c>
      <c r="G252" s="15">
        <f t="shared" si="27"/>
        <v>96.505692241429742</v>
      </c>
    </row>
    <row r="253" spans="1:7" ht="26.4" customHeight="1" x14ac:dyDescent="0.25">
      <c r="A253" s="12" t="s">
        <v>245</v>
      </c>
      <c r="B253" s="13" t="s">
        <v>321</v>
      </c>
      <c r="C253" s="14" t="s">
        <v>257</v>
      </c>
      <c r="D253" s="15">
        <v>0</v>
      </c>
      <c r="E253" s="15">
        <v>3672</v>
      </c>
      <c r="F253" s="15">
        <v>3406</v>
      </c>
      <c r="G253" s="15">
        <f t="shared" si="27"/>
        <v>92.755991285403056</v>
      </c>
    </row>
    <row r="254" spans="1:7" ht="26.4" hidden="1" customHeight="1" x14ac:dyDescent="0.25">
      <c r="A254" s="12" t="s">
        <v>245</v>
      </c>
      <c r="B254" s="13" t="s">
        <v>289</v>
      </c>
      <c r="C254" s="39" t="s">
        <v>238</v>
      </c>
      <c r="D254" s="15">
        <v>0</v>
      </c>
      <c r="E254" s="15">
        <v>0</v>
      </c>
      <c r="F254" s="15">
        <v>0</v>
      </c>
      <c r="G254" s="15"/>
    </row>
    <row r="255" spans="1:7" ht="13.2" customHeight="1" x14ac:dyDescent="0.25">
      <c r="A255" s="12" t="s">
        <v>245</v>
      </c>
      <c r="B255" s="13" t="s">
        <v>305</v>
      </c>
      <c r="C255" s="14" t="s">
        <v>164</v>
      </c>
      <c r="D255" s="15">
        <v>0</v>
      </c>
      <c r="E255" s="15">
        <v>501785.5</v>
      </c>
      <c r="F255" s="15">
        <v>453319.3</v>
      </c>
      <c r="G255" s="15">
        <f t="shared" si="27"/>
        <v>90.34125139128173</v>
      </c>
    </row>
    <row r="256" spans="1:7" ht="26.4" customHeight="1" x14ac:dyDescent="0.25">
      <c r="A256" s="12" t="s">
        <v>245</v>
      </c>
      <c r="B256" s="13" t="s">
        <v>306</v>
      </c>
      <c r="C256" s="14" t="s">
        <v>173</v>
      </c>
      <c r="D256" s="15">
        <v>1346.6</v>
      </c>
      <c r="E256" s="15">
        <v>1346.6</v>
      </c>
      <c r="F256" s="15">
        <v>1346.6</v>
      </c>
      <c r="G256" s="15">
        <f t="shared" si="27"/>
        <v>100</v>
      </c>
    </row>
    <row r="257" spans="1:7" ht="52.8" x14ac:dyDescent="0.25">
      <c r="A257" s="12" t="s">
        <v>245</v>
      </c>
      <c r="B257" s="13" t="s">
        <v>331</v>
      </c>
      <c r="C257" s="14" t="s">
        <v>332</v>
      </c>
      <c r="D257" s="15"/>
      <c r="E257" s="15">
        <v>923.8</v>
      </c>
      <c r="F257" s="15">
        <v>923.8</v>
      </c>
      <c r="G257" s="15">
        <f t="shared" si="27"/>
        <v>100</v>
      </c>
    </row>
    <row r="258" spans="1:7" x14ac:dyDescent="0.25">
      <c r="A258" s="12" t="s">
        <v>245</v>
      </c>
      <c r="B258" s="36" t="s">
        <v>310</v>
      </c>
      <c r="C258" s="35" t="s">
        <v>174</v>
      </c>
      <c r="D258" s="15">
        <v>0</v>
      </c>
      <c r="E258" s="15">
        <v>81.900000000000006</v>
      </c>
      <c r="F258" s="15">
        <v>81.900000000000006</v>
      </c>
      <c r="G258" s="15">
        <f>F258/E258*100</f>
        <v>100</v>
      </c>
    </row>
    <row r="259" spans="1:7" ht="39.6" x14ac:dyDescent="0.25">
      <c r="A259" s="12" t="s">
        <v>245</v>
      </c>
      <c r="B259" s="13" t="s">
        <v>322</v>
      </c>
      <c r="C259" s="14" t="s">
        <v>254</v>
      </c>
      <c r="D259" s="15">
        <v>0</v>
      </c>
      <c r="E259" s="15">
        <v>-166.9</v>
      </c>
      <c r="F259" s="15">
        <v>-166.9</v>
      </c>
      <c r="G259" s="15">
        <f t="shared" ref="G259:G260" si="32">F259/E259*100</f>
        <v>100</v>
      </c>
    </row>
    <row r="260" spans="1:7" ht="26.4" x14ac:dyDescent="0.25">
      <c r="A260" s="12" t="s">
        <v>245</v>
      </c>
      <c r="B260" s="36" t="s">
        <v>296</v>
      </c>
      <c r="C260" s="35" t="s">
        <v>297</v>
      </c>
      <c r="D260" s="15">
        <v>0</v>
      </c>
      <c r="E260" s="15">
        <v>-814.9</v>
      </c>
      <c r="F260" s="15">
        <v>-814.9</v>
      </c>
      <c r="G260" s="15">
        <f t="shared" si="32"/>
        <v>100</v>
      </c>
    </row>
    <row r="261" spans="1:7" ht="26.4" customHeight="1" x14ac:dyDescent="0.25">
      <c r="A261" s="12" t="s">
        <v>245</v>
      </c>
      <c r="B261" s="13" t="s">
        <v>303</v>
      </c>
      <c r="C261" s="14" t="s">
        <v>168</v>
      </c>
      <c r="D261" s="15">
        <v>0</v>
      </c>
      <c r="E261" s="15">
        <v>-630.6</v>
      </c>
      <c r="F261" s="15">
        <v>-630.6</v>
      </c>
      <c r="G261" s="15">
        <f t="shared" ref="G261:G262" si="33">F261/E261*100</f>
        <v>100</v>
      </c>
    </row>
    <row r="262" spans="1:7" ht="13.2" customHeight="1" x14ac:dyDescent="0.25">
      <c r="A262" s="25" t="s">
        <v>16</v>
      </c>
      <c r="B262" s="29"/>
      <c r="C262" s="29" t="s">
        <v>255</v>
      </c>
      <c r="D262" s="21">
        <f>D11+D27+D30+D36+D38+D40+D43+D95+D103+D106+D116+D120+D132+D148+D156+D195+D204+D238+D241+D18+D22+D236+D113+D111</f>
        <v>5019152.5999999996</v>
      </c>
      <c r="E262" s="21">
        <f>E11+E27+E30+E36+E38+E40+E43+E95+E103+E106+E116+E120+E132+E148+E156+E195+E204+E238+E241+E18+E22+E236+E113+E111</f>
        <v>7041862.1999999993</v>
      </c>
      <c r="F262" s="21">
        <f>F11+F27+F30+F36+F38+F40+F43+F95+F103+F106+F116+F120+F132+F148+F156+F195+F204+F238+F241+F18+F22+F236+F113+F111+F118+F108</f>
        <v>6098103.2000000011</v>
      </c>
      <c r="G262" s="21">
        <f t="shared" si="33"/>
        <v>86.597877476216468</v>
      </c>
    </row>
    <row r="263" spans="1:7" x14ac:dyDescent="0.25">
      <c r="A263" s="30"/>
    </row>
    <row r="264" spans="1:7" x14ac:dyDescent="0.25">
      <c r="A264" s="30"/>
      <c r="F264" s="28"/>
    </row>
    <row r="265" spans="1:7" x14ac:dyDescent="0.25">
      <c r="A265" s="30"/>
    </row>
    <row r="266" spans="1:7" x14ac:dyDescent="0.25">
      <c r="A266" s="30"/>
    </row>
    <row r="267" spans="1:7" x14ac:dyDescent="0.25">
      <c r="A267" s="30"/>
    </row>
    <row r="268" spans="1:7" x14ac:dyDescent="0.25">
      <c r="A268" s="30"/>
    </row>
    <row r="269" spans="1:7" x14ac:dyDescent="0.25">
      <c r="A269" s="30"/>
    </row>
    <row r="270" spans="1:7" x14ac:dyDescent="0.25">
      <c r="A270" s="30"/>
    </row>
    <row r="271" spans="1:7" x14ac:dyDescent="0.25">
      <c r="A271" s="30"/>
    </row>
    <row r="272" spans="1:7" x14ac:dyDescent="0.25">
      <c r="A272" s="30"/>
    </row>
    <row r="273" spans="1:1" x14ac:dyDescent="0.25">
      <c r="A273" s="30"/>
    </row>
    <row r="274" spans="1:1" x14ac:dyDescent="0.25">
      <c r="A274" s="30"/>
    </row>
    <row r="275" spans="1:1" x14ac:dyDescent="0.25">
      <c r="A275" s="30"/>
    </row>
    <row r="276" spans="1:1" x14ac:dyDescent="0.25">
      <c r="A276" s="30"/>
    </row>
    <row r="277" spans="1:1" x14ac:dyDescent="0.25">
      <c r="A277" s="30"/>
    </row>
    <row r="278" spans="1:1" x14ac:dyDescent="0.25">
      <c r="A278" s="30"/>
    </row>
    <row r="279" spans="1:1" x14ac:dyDescent="0.25">
      <c r="A279" s="30"/>
    </row>
    <row r="280" spans="1:1" x14ac:dyDescent="0.25">
      <c r="A280" s="30"/>
    </row>
    <row r="281" spans="1:1" x14ac:dyDescent="0.25">
      <c r="A281" s="30"/>
    </row>
    <row r="282" spans="1:1" x14ac:dyDescent="0.25">
      <c r="A282" s="30"/>
    </row>
    <row r="283" spans="1:1" x14ac:dyDescent="0.25">
      <c r="A283" s="30"/>
    </row>
    <row r="284" spans="1:1" x14ac:dyDescent="0.25">
      <c r="A284" s="30"/>
    </row>
    <row r="285" spans="1:1" x14ac:dyDescent="0.25">
      <c r="A285" s="30"/>
    </row>
    <row r="286" spans="1:1" x14ac:dyDescent="0.25">
      <c r="A286" s="30"/>
    </row>
    <row r="287" spans="1:1" x14ac:dyDescent="0.25">
      <c r="A287" s="30"/>
    </row>
    <row r="288" spans="1:1" x14ac:dyDescent="0.25">
      <c r="A288" s="30"/>
    </row>
    <row r="289" spans="1:1" x14ac:dyDescent="0.25">
      <c r="A289" s="30"/>
    </row>
    <row r="290" spans="1:1" x14ac:dyDescent="0.25">
      <c r="A290" s="30"/>
    </row>
    <row r="291" spans="1:1" x14ac:dyDescent="0.25">
      <c r="A291" s="30"/>
    </row>
    <row r="292" spans="1:1" x14ac:dyDescent="0.25">
      <c r="A292" s="30"/>
    </row>
    <row r="293" spans="1:1" x14ac:dyDescent="0.25">
      <c r="A293" s="30"/>
    </row>
    <row r="294" spans="1:1" x14ac:dyDescent="0.25">
      <c r="A294" s="30"/>
    </row>
    <row r="295" spans="1:1" x14ac:dyDescent="0.25">
      <c r="A295" s="30"/>
    </row>
    <row r="296" spans="1:1" x14ac:dyDescent="0.25">
      <c r="A296" s="30"/>
    </row>
    <row r="297" spans="1:1" x14ac:dyDescent="0.25">
      <c r="A297" s="30"/>
    </row>
    <row r="298" spans="1:1" x14ac:dyDescent="0.25">
      <c r="A298" s="30"/>
    </row>
    <row r="299" spans="1:1" x14ac:dyDescent="0.25">
      <c r="A299" s="30"/>
    </row>
    <row r="300" spans="1:1" x14ac:dyDescent="0.25">
      <c r="A300" s="30"/>
    </row>
    <row r="301" spans="1:1" x14ac:dyDescent="0.25">
      <c r="A301" s="30"/>
    </row>
    <row r="302" spans="1:1" x14ac:dyDescent="0.25">
      <c r="A302" s="30"/>
    </row>
    <row r="303" spans="1:1" x14ac:dyDescent="0.25">
      <c r="A303" s="30"/>
    </row>
    <row r="304" spans="1:1" x14ac:dyDescent="0.25">
      <c r="A304" s="30"/>
    </row>
    <row r="305" spans="1:1" x14ac:dyDescent="0.25">
      <c r="A305" s="30"/>
    </row>
    <row r="306" spans="1:1" x14ac:dyDescent="0.25">
      <c r="A306" s="30"/>
    </row>
    <row r="307" spans="1:1" x14ac:dyDescent="0.25">
      <c r="A307" s="30"/>
    </row>
  </sheetData>
  <autoFilter ref="A9:P262"/>
  <mergeCells count="7">
    <mergeCell ref="D2:G2"/>
    <mergeCell ref="D1:G1"/>
    <mergeCell ref="D3:G3"/>
    <mergeCell ref="A8:B8"/>
    <mergeCell ref="E7:G7"/>
    <mergeCell ref="A6:G6"/>
    <mergeCell ref="D5:G5"/>
  </mergeCells>
  <pageMargins left="0.39370078740157483" right="0.19685039370078741" top="0.28000000000000003" bottom="0.19685039370078741" header="0.15748031496062992" footer="0.23622047244094491"/>
  <pageSetup paperSize="9" scale="70" fitToHeight="10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Г-1</vt:lpstr>
      <vt:lpstr>'Форма Г-1'!Заголовки_для_печати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2903</cp:lastModifiedBy>
  <cp:lastPrinted>2020-03-26T08:08:42Z</cp:lastPrinted>
  <dcterms:created xsi:type="dcterms:W3CDTF">2018-04-25T11:47:13Z</dcterms:created>
  <dcterms:modified xsi:type="dcterms:W3CDTF">2020-03-31T05:35:41Z</dcterms:modified>
</cp:coreProperties>
</file>