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80" yWindow="1320" windowWidth="13020" windowHeight="7800"/>
  </bookViews>
  <sheets>
    <sheet name="Форма К-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К-1'!$A$11:$Q$275</definedName>
    <definedName name="_xlnm.Print_Titles" localSheetId="0">'Форма К-1'!$9:$12</definedName>
  </definedNames>
  <calcPr calcId="124519"/>
</workbook>
</file>

<file path=xl/calcChain.xml><?xml version="1.0" encoding="utf-8"?>
<calcChain xmlns="http://schemas.openxmlformats.org/spreadsheetml/2006/main">
  <c r="G274" i="9"/>
  <c r="G273"/>
  <c r="G272"/>
  <c r="G271"/>
  <c r="G269"/>
  <c r="G264"/>
  <c r="G262"/>
  <c r="G255"/>
  <c r="G254"/>
  <c r="G253"/>
  <c r="G250"/>
  <c r="G249"/>
  <c r="G248"/>
  <c r="G247"/>
  <c r="G246"/>
  <c r="G245"/>
  <c r="G243"/>
  <c r="G242"/>
  <c r="G240"/>
  <c r="G239"/>
  <c r="G237"/>
  <c r="G236"/>
  <c r="G235"/>
  <c r="G234"/>
  <c r="G233"/>
  <c r="G232"/>
  <c r="G231"/>
  <c r="G229"/>
  <c r="G226"/>
  <c r="G225"/>
  <c r="G224"/>
  <c r="G223"/>
  <c r="G222"/>
  <c r="G221"/>
  <c r="G220"/>
  <c r="G219"/>
  <c r="G218"/>
  <c r="G217"/>
  <c r="G215"/>
  <c r="G214"/>
  <c r="G213"/>
  <c r="G212"/>
  <c r="G209"/>
  <c r="G208"/>
  <c r="G207"/>
  <c r="G206"/>
  <c r="G205"/>
  <c r="G204"/>
  <c r="G203"/>
  <c r="G202"/>
  <c r="G201"/>
  <c r="G200"/>
  <c r="G199"/>
  <c r="G196"/>
  <c r="G195"/>
  <c r="G193"/>
  <c r="G188"/>
  <c r="G186"/>
  <c r="G184"/>
  <c r="G183"/>
  <c r="G182"/>
  <c r="G181"/>
  <c r="G178"/>
  <c r="G177"/>
  <c r="G176"/>
  <c r="G175"/>
  <c r="G173"/>
  <c r="G172"/>
  <c r="G171"/>
  <c r="G170"/>
  <c r="G169"/>
  <c r="G168"/>
  <c r="G166"/>
  <c r="G164"/>
  <c r="G162"/>
  <c r="G161"/>
  <c r="G160"/>
  <c r="G159"/>
  <c r="G158"/>
  <c r="G157"/>
  <c r="G156"/>
  <c r="G155"/>
  <c r="G154"/>
  <c r="G153"/>
  <c r="G152"/>
  <c r="G150"/>
  <c r="G149"/>
  <c r="G148"/>
  <c r="G147"/>
  <c r="G146"/>
  <c r="G145"/>
  <c r="G144"/>
  <c r="G143"/>
  <c r="G142"/>
  <c r="G141"/>
  <c r="G139"/>
  <c r="G138"/>
  <c r="G137"/>
  <c r="G136"/>
  <c r="G135"/>
  <c r="G134"/>
  <c r="G133"/>
  <c r="G132"/>
  <c r="G129"/>
  <c r="G126"/>
  <c r="G125"/>
  <c r="G123"/>
  <c r="G122"/>
  <c r="G116"/>
  <c r="G115"/>
  <c r="G112"/>
  <c r="G110"/>
  <c r="G108"/>
  <c r="G107"/>
  <c r="G105"/>
  <c r="G104"/>
  <c r="G103"/>
  <c r="G102"/>
  <c r="G101"/>
  <c r="G100"/>
  <c r="G96"/>
  <c r="G95"/>
  <c r="G89"/>
  <c r="G88"/>
  <c r="G87"/>
  <c r="G86"/>
  <c r="G85"/>
  <c r="G84"/>
  <c r="G82"/>
  <c r="G81"/>
  <c r="G79"/>
  <c r="G78"/>
  <c r="G75"/>
  <c r="G74"/>
  <c r="G72"/>
  <c r="G71"/>
  <c r="G67"/>
  <c r="G66"/>
  <c r="G64"/>
  <c r="G61"/>
  <c r="G60"/>
  <c r="G58"/>
  <c r="G57"/>
  <c r="G56"/>
  <c r="G53"/>
  <c r="G52"/>
  <c r="G51"/>
  <c r="G48"/>
  <c r="G47"/>
  <c r="G44"/>
  <c r="G40"/>
  <c r="G36"/>
  <c r="G35"/>
  <c r="G34"/>
  <c r="G33"/>
  <c r="G32"/>
  <c r="G31"/>
  <c r="G30"/>
  <c r="G29"/>
  <c r="G26"/>
  <c r="G25"/>
  <c r="G23"/>
  <c r="G22"/>
  <c r="G21"/>
  <c r="G20"/>
  <c r="G17"/>
  <c r="G16"/>
  <c r="G15"/>
  <c r="G14"/>
  <c r="H97" l="1"/>
  <c r="E97"/>
  <c r="D97"/>
  <c r="H167" l="1"/>
  <c r="H215"/>
  <c r="H253"/>
  <c r="H160"/>
  <c r="H115" l="1"/>
  <c r="H104"/>
  <c r="F215" l="1"/>
  <c r="F104"/>
  <c r="E104"/>
  <c r="F253"/>
  <c r="E253"/>
  <c r="F143"/>
  <c r="E143"/>
  <c r="E132"/>
  <c r="F115"/>
  <c r="E115"/>
  <c r="F97"/>
  <c r="D115" l="1"/>
  <c r="D104"/>
  <c r="D253" l="1"/>
  <c r="F102" l="1"/>
  <c r="E102"/>
  <c r="D102"/>
  <c r="E215" l="1"/>
  <c r="F207"/>
  <c r="F167"/>
  <c r="E167"/>
  <c r="F160"/>
  <c r="E160"/>
  <c r="F132"/>
  <c r="F92"/>
  <c r="F85"/>
  <c r="E85"/>
  <c r="F35"/>
  <c r="E35"/>
  <c r="F27"/>
  <c r="E27"/>
  <c r="F19"/>
  <c r="G19" s="1"/>
  <c r="E19"/>
  <c r="F13"/>
  <c r="E13"/>
  <c r="G167" l="1"/>
  <c r="E92"/>
  <c r="E95" l="1"/>
  <c r="F95"/>
  <c r="H95"/>
  <c r="D95"/>
  <c r="E33"/>
  <c r="F33"/>
  <c r="H33"/>
  <c r="D33"/>
  <c r="E29"/>
  <c r="F29"/>
  <c r="H29"/>
  <c r="D29"/>
  <c r="F24"/>
  <c r="H24"/>
  <c r="H251" l="1"/>
  <c r="F251"/>
  <c r="E251"/>
  <c r="D251"/>
  <c r="H249"/>
  <c r="F249"/>
  <c r="E249"/>
  <c r="D249"/>
  <c r="D215"/>
  <c r="H207"/>
  <c r="E207"/>
  <c r="D207"/>
  <c r="D167"/>
  <c r="D160"/>
  <c r="H143"/>
  <c r="D143"/>
  <c r="H132"/>
  <c r="D132"/>
  <c r="H100"/>
  <c r="F100"/>
  <c r="E100"/>
  <c r="D100"/>
  <c r="H90"/>
  <c r="F90"/>
  <c r="E90"/>
  <c r="D90"/>
  <c r="H87"/>
  <c r="F87"/>
  <c r="E87"/>
  <c r="D87"/>
  <c r="H85"/>
  <c r="D85"/>
  <c r="H35"/>
  <c r="D35"/>
  <c r="H31"/>
  <c r="F31"/>
  <c r="E31"/>
  <c r="D31"/>
  <c r="H27"/>
  <c r="D27"/>
  <c r="E24"/>
  <c r="G24" s="1"/>
  <c r="D24"/>
  <c r="H19"/>
  <c r="D19"/>
  <c r="H13"/>
  <c r="D13"/>
  <c r="F275" l="1"/>
  <c r="E275"/>
  <c r="H275"/>
  <c r="D275"/>
  <c r="G13"/>
  <c r="G275" l="1"/>
</calcChain>
</file>

<file path=xl/sharedStrings.xml><?xml version="1.0" encoding="utf-8"?>
<sst xmlns="http://schemas.openxmlformats.org/spreadsheetml/2006/main" count="801" uniqueCount="400">
  <si>
    <t>ФОРМА К-1</t>
  </si>
  <si>
    <t>в тыс.руб.</t>
  </si>
  <si>
    <t>Код классификации доходов</t>
  </si>
  <si>
    <t>Наименование показателя</t>
  </si>
  <si>
    <t>Ожидаемое исполнение 
за год по состоянию 
на отчетную дату</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</si>
  <si>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</si>
  <si>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</si>
  <si>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</si>
  <si>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</si>
  <si>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</si>
  <si>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</si>
  <si>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</si>
  <si>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</si>
  <si>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</si>
  <si>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</si>
  <si>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</si>
  <si>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</si>
  <si>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</si>
  <si>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</si>
  <si>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</si>
  <si>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</si>
  <si>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</si>
  <si>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</si>
  <si>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</si>
  <si>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</si>
  <si>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</si>
  <si>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</si>
  <si>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</si>
  <si>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</si>
  <si>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</si>
  <si>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</si>
  <si>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</si>
  <si>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</si>
  <si>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</si>
  <si>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</si>
  <si>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</si>
  <si>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</si>
  <si>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</si>
  <si>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</si>
  <si>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</si>
  <si>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</si>
  <si>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</si>
  <si>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</si>
  <si>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</si>
  <si>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</si>
  <si>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</si>
  <si>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</si>
  <si>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</si>
  <si>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</si>
  <si>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</si>
  <si>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</si>
  <si>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</si>
  <si>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</si>
  <si>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1 16 33040 04 6000 140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</si>
  <si>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</si>
  <si>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</si>
  <si>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</si>
  <si>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</si>
  <si>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</si>
  <si>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</si>
  <si>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</si>
  <si>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</si>
  <si>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</si>
  <si>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</si>
  <si>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</si>
  <si>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</si>
  <si>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</si>
  <si>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</si>
  <si>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</si>
  <si>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</si>
  <si>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</si>
  <si>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</si>
  <si>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</si>
  <si>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</si>
  <si>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</si>
  <si>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</si>
  <si>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</si>
  <si>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</si>
  <si>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</si>
  <si>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</si>
  <si>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</si>
  <si>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</si>
  <si>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</si>
  <si>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</si>
  <si>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</si>
  <si>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</si>
  <si>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</si>
  <si>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</si>
  <si>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</si>
  <si>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</si>
  <si>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</si>
  <si>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</si>
  <si>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</si>
  <si>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</si>
  <si>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</si>
  <si>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</si>
  <si>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</si>
  <si>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</si>
  <si>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</si>
  <si>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</si>
  <si>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</si>
  <si>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</si>
  <si>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</si>
  <si>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</si>
  <si>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</si>
  <si>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</si>
  <si>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</si>
  <si>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</si>
  <si>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</si>
  <si>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</si>
  <si>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</si>
  <si>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</si>
  <si>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</si>
  <si>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</si>
  <si>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</si>
  <si>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</si>
  <si>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</si>
  <si>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</si>
  <si>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</si>
  <si>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</si>
  <si>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</si>
  <si>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</si>
  <si>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</si>
  <si>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</si>
  <si>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</si>
  <si>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</si>
  <si>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</si>
  <si>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</si>
  <si>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</si>
  <si>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</si>
  <si>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</si>
  <si>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</si>
  <si>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</si>
  <si>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</si>
  <si>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</si>
  <si>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</si>
  <si>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</si>
  <si>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188</t>
  </si>
  <si>
    <t>Министерство внутренних дел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</si>
  <si>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</si>
  <si>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</si>
  <si>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</si>
  <si>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</si>
  <si>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498</t>
  </si>
  <si>
    <t>Федеральная служба по экологическому, технологическому
 и атомному надзору</t>
  </si>
  <si>
    <t>815</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</si>
  <si>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</si>
  <si>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</si>
  <si>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</si>
  <si>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</si>
  <si>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</si>
  <si>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</si>
  <si>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</si>
  <si>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</si>
  <si>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</si>
  <si>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</si>
  <si>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</si>
  <si>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</si>
  <si>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</si>
  <si>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</si>
  <si>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</si>
  <si>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</si>
  <si>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</si>
  <si>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</si>
  <si>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</si>
  <si>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</si>
  <si>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</si>
  <si>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</si>
  <si>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</si>
  <si>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</si>
  <si>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</si>
  <si>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</si>
  <si>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</si>
  <si>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</si>
  <si>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</si>
  <si>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</si>
  <si>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</si>
  <si>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</si>
  <si>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</si>
  <si>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</si>
  <si>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</si>
  <si>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</si>
  <si>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</si>
  <si>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</si>
  <si>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</si>
  <si>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</si>
  <si>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</si>
  <si>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</si>
  <si>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</si>
  <si>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</si>
  <si>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</si>
  <si>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</si>
  <si>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</si>
  <si>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</si>
  <si>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</si>
  <si>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</si>
  <si>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</si>
  <si>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</si>
  <si>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</si>
  <si>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1 14 02043 04 3000 410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</si>
  <si>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</si>
  <si>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</si>
  <si>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</si>
  <si>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</si>
  <si>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</si>
  <si>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</si>
  <si>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</si>
  <si>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</si>
  <si>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</si>
  <si>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</si>
  <si>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</si>
  <si>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</si>
  <si>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</si>
  <si>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</si>
  <si>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</si>
  <si>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</si>
  <si>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</si>
  <si>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</si>
  <si>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</si>
  <si>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</si>
  <si>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</si>
  <si>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</si>
  <si>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</si>
  <si>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</si>
  <si>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1 16 43000 01 0000 140</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</si>
  <si>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</si>
  <si>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</si>
  <si>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</si>
  <si>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</si>
  <si>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</si>
  <si>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</si>
  <si>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</si>
  <si>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</si>
  <si>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</si>
  <si>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</si>
  <si>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</si>
  <si>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</si>
  <si>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</si>
  <si>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</si>
  <si>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</si>
  <si>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</si>
  <si>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</si>
  <si>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</si>
  <si>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</si>
  <si>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</si>
  <si>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</si>
  <si>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</si>
  <si>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</si>
  <si>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</si>
  <si>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</si>
  <si>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</si>
  <si>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</si>
  <si>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1 06 06032 04 4000 110</t>
  </si>
  <si>
    <t>Земельный налог с организаций, обладающих земельным участком, расположенным в границах городских округов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</si>
  <si>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</si>
  <si>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</si>
  <si>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</si>
  <si>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</si>
  <si>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</si>
  <si>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</si>
  <si>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</si>
  <si>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</si>
  <si>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</si>
  <si>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</si>
  <si>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</si>
  <si>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</si>
  <si>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</si>
  <si>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</si>
  <si>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</si>
  <si>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</si>
  <si>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</si>
  <si>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</si>
  <si>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</si>
  <si>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</si>
  <si>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</si>
  <si>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</si>
  <si>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</si>
  <si>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</si>
  <si>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</si>
  <si>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</si>
  <si>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</si>
  <si>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</si>
  <si>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</si>
  <si>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</si>
  <si>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</si>
  <si>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</si>
  <si>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</si>
  <si>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</si>
  <si>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</si>
  <si>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</si>
  <si>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</si>
  <si>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</si>
  <si>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</si>
  <si>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</si>
  <si>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</si>
  <si>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</si>
  <si>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</si>
  <si>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</si>
  <si>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</si>
  <si>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</si>
  <si>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Исполнение бюджета муниципального образования "Город Березники" по кодам классификации доходов бюджета
  за 1 квартал 2020 г. и ожидаемое исполнение бюджета муниципального образования "Город Березники" за 2020 год</t>
  </si>
  <si>
    <t>Исполнение за 1 квартал 2020 г.</t>
  </si>
  <si>
    <t>875</t>
  </si>
  <si>
    <t>Аппарат Правительства Пермского края</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</si>
  <si>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</si>
  <si>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</si>
  <si>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</si>
  <si>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</si>
  <si>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</si>
  <si>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1 16 01053 01 0000 140</t>
  </si>
  <si>
    <t>1 16 01063 01 0000 140</t>
  </si>
  <si>
    <t>1 16 01073 01 0000 140</t>
  </si>
  <si>
    <t>1 16 01193 01 0000 140</t>
  </si>
  <si>
    <t>1 16 01203 01 0000 140</t>
  </si>
  <si>
    <t xml:space="preserve">Агентство по делам юстиции и мировых судей Пермского края </t>
  </si>
  <si>
    <t>886</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</si>
  <si>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</si>
  <si>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</si>
  <si>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</si>
  <si>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1 16 01083 01 0000 140</t>
  </si>
  <si>
    <t>1 16 01143 01 0000 140</t>
  </si>
  <si>
    <t xml:space="preserve"> 1 16 01183 01 0000 140</t>
  </si>
  <si>
    <t>2 02 19999 04 0000 150</t>
  </si>
  <si>
    <t>Прочие дотации бюджетам городских округов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</si>
  <si>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</si>
  <si>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</si>
  <si>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1 16 02020 02 0000 140</t>
  </si>
  <si>
    <t>1 16 11030 01 0000 140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</si>
  <si>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</si>
  <si>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1 16 11064 01 0000 140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</si>
  <si>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</si>
  <si>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1 16 10123 01 0041 140</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</si>
  <si>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</si>
  <si>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</si>
  <si>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1 06 04011 02 2200 110</t>
  </si>
  <si>
    <t>Транспортный налог с организаций (проценты по соответствующему платежу)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</si>
  <si>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</si>
  <si>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</si>
  <si>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</si>
  <si>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</si>
  <si>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1 16 10123 01 0000 140</t>
  </si>
  <si>
    <t>1 16 11050 01 0000 140</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</si>
  <si>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</si>
  <si>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1 16 01133 01 9000 140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</si>
  <si>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</si>
  <si>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</si>
  <si>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</si>
  <si>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</si>
  <si>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</si>
  <si>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</si>
  <si>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</si>
  <si>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</si>
  <si>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</si>
  <si>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</si>
  <si>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</si>
  <si>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</si>
  <si>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</si>
  <si>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</si>
  <si>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</si>
  <si>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</si>
  <si>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</si>
  <si>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</si>
  <si>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</si>
  <si>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</si>
  <si>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</si>
  <si>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1 16 01193 01 0005 140</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</si>
  <si>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</si>
  <si>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</si>
  <si>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</si>
  <si>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1 16 07010 04 0000 140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</si>
  <si>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</si>
  <si>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</si>
  <si>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2 19 35135 04 0000 150</t>
  </si>
  <si>
    <t>2 19 35176 04 0000 150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</si>
  <si>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</si>
  <si>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</si>
  <si>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</si>
  <si>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</si>
  <si>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1 16 01074 01 0000 140</t>
  </si>
  <si>
    <t>1 16 01194 01 0000 140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</si>
  <si>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</si>
  <si>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</si>
  <si>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1 16 07090 04 0000 140</t>
  </si>
  <si>
    <t>1 16 10123 01 0001 140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</si>
  <si>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</si>
  <si>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</si>
  <si>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</si>
  <si>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</si>
  <si>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</si>
  <si>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</si>
  <si>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</si>
  <si>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2 02 25229 04 0000 150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</si>
  <si>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</si>
  <si>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</si>
  <si>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</si>
  <si>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</si>
  <si>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Субсидии бюджетам городских округов на обеспечение комплексного развития сельских территорий</t>
  </si>
  <si>
    <t>2 02 25576 04 0000 150</t>
  </si>
  <si>
    <t>1 05 04010 02 4000 110</t>
  </si>
  <si>
    <r>
      <t xml:space="preserve">Приложение 1 
к постановлению
администрации города
от </t>
    </r>
    <r>
      <rPr>
        <u/>
        <sz val="12"/>
        <rFont val="Times New Roman"/>
        <family val="1"/>
        <charset val="204"/>
      </rPr>
      <t>08.05.2020</t>
    </r>
    <r>
      <rPr>
        <sz val="12"/>
        <rFont val="Times New Roman"/>
        <family val="1"/>
        <charset val="204"/>
      </rPr>
      <t xml:space="preserve">     № </t>
    </r>
    <r>
      <rPr>
        <u/>
        <sz val="12"/>
        <rFont val="Times New Roman"/>
        <family val="1"/>
        <charset val="204"/>
      </rPr>
      <t>01-02-617</t>
    </r>
    <r>
      <rPr>
        <sz val="12"/>
        <rFont val="Times New Roman"/>
        <family val="1"/>
        <charset val="204"/>
      </rPr>
      <t xml:space="preserve">
</t>
    </r>
  </si>
</sst>
</file>

<file path=xl/styles.xml><?xml version="1.0" encoding="utf-8"?>
<styleSheet xmlns="http://schemas.openxmlformats.org/spreadsheetml/2006/main">
  <numFmts count="1">
    <numFmt numFmtId="164" formatCode="#,##0.0"/>
  </numFmts>
  <fonts count="24">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8"/>
      <name val="Times New Roman"/>
      <family val="1"/>
      <charset val="204"/>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
      <u/>
      <sz val="12"/>
      <name val="Times New Roman"/>
      <family val="1"/>
      <charset val="204"/>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s>
  <cellStyleXfs count="20">
    <xf numFmtId="0" fontId="0" fillId="0" borderId="0"/>
    <xf numFmtId="0" fontId="1" fillId="0" borderId="0"/>
    <xf numFmtId="0" fontId="1" fillId="0" borderId="0"/>
    <xf numFmtId="0" fontId="1" fillId="0" borderId="0"/>
    <xf numFmtId="0" fontId="3" fillId="0" borderId="0"/>
    <xf numFmtId="0" fontId="16"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20" fillId="0" borderId="0"/>
    <xf numFmtId="0" fontId="21" fillId="0" borderId="0"/>
  </cellStyleXfs>
  <cellXfs count="67">
    <xf numFmtId="0" fontId="0" fillId="0" borderId="0" xfId="0"/>
    <xf numFmtId="0" fontId="1" fillId="0" borderId="0" xfId="1"/>
    <xf numFmtId="0" fontId="1" fillId="0" borderId="0" xfId="1" applyFill="1"/>
    <xf numFmtId="49" fontId="6"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0" fontId="10" fillId="0" borderId="0" xfId="1" applyFont="1"/>
    <xf numFmtId="49" fontId="11" fillId="0" borderId="8" xfId="0" applyNumberFormat="1" applyFont="1" applyFill="1" applyBorder="1" applyAlignment="1">
      <alignment horizontal="center" vertical="top" wrapText="1"/>
    </xf>
    <xf numFmtId="0" fontId="12" fillId="0" borderId="8" xfId="2" applyFont="1" applyFill="1" applyBorder="1" applyAlignment="1">
      <alignment horizontal="left" vertical="top"/>
    </xf>
    <xf numFmtId="0" fontId="11" fillId="0" borderId="8" xfId="0" applyFont="1" applyFill="1" applyBorder="1" applyAlignment="1">
      <alignment horizontal="left" vertical="top" wrapText="1"/>
    </xf>
    <xf numFmtId="164" fontId="11" fillId="0" borderId="8" xfId="0" applyNumberFormat="1" applyFont="1" applyFill="1" applyBorder="1" applyAlignment="1">
      <alignment horizontal="right" vertical="top" wrapText="1"/>
    </xf>
    <xf numFmtId="0" fontId="5" fillId="0" borderId="8" xfId="0" applyFont="1" applyFill="1" applyBorder="1" applyAlignment="1">
      <alignment vertical="top" wrapText="1"/>
    </xf>
    <xf numFmtId="164" fontId="5" fillId="0" borderId="8" xfId="0" applyNumberFormat="1" applyFont="1" applyFill="1" applyBorder="1" applyAlignment="1">
      <alignment horizontal="right" vertical="top" wrapText="1"/>
    </xf>
    <xf numFmtId="3" fontId="12" fillId="0" borderId="8" xfId="2" applyNumberFormat="1" applyFont="1" applyFill="1" applyBorder="1" applyAlignment="1">
      <alignment horizontal="left" vertical="top"/>
    </xf>
    <xf numFmtId="0" fontId="5" fillId="0" borderId="8" xfId="0" applyFont="1" applyFill="1" applyBorder="1" applyAlignment="1">
      <alignment horizontal="left" vertical="top" wrapText="1"/>
    </xf>
    <xf numFmtId="0" fontId="13" fillId="0" borderId="8" xfId="2" applyFont="1" applyFill="1" applyBorder="1" applyAlignment="1">
      <alignment horizontal="left" vertical="top"/>
    </xf>
    <xf numFmtId="164" fontId="14" fillId="0" borderId="8" xfId="0" applyNumberFormat="1" applyFont="1" applyFill="1" applyBorder="1" applyAlignment="1">
      <alignment horizontal="right" vertical="top" wrapText="1"/>
    </xf>
    <xf numFmtId="0" fontId="1" fillId="0" borderId="0" xfId="1" applyFont="1"/>
    <xf numFmtId="49" fontId="5" fillId="0" borderId="8" xfId="0" applyNumberFormat="1" applyFont="1" applyFill="1" applyBorder="1" applyAlignment="1">
      <alignment horizontal="center" vertical="top" wrapText="1"/>
    </xf>
    <xf numFmtId="0" fontId="11" fillId="0" borderId="8" xfId="0" applyFont="1" applyFill="1" applyBorder="1" applyAlignment="1">
      <alignment vertical="top" wrapText="1"/>
    </xf>
    <xf numFmtId="49" fontId="14" fillId="0" borderId="8" xfId="0" applyNumberFormat="1" applyFont="1" applyFill="1" applyBorder="1" applyAlignment="1">
      <alignment horizontal="center" vertical="top" wrapText="1"/>
    </xf>
    <xf numFmtId="3" fontId="15" fillId="0" borderId="8" xfId="2" applyNumberFormat="1" applyFont="1" applyFill="1" applyBorder="1" applyAlignment="1">
      <alignment horizontal="left" vertical="top"/>
    </xf>
    <xf numFmtId="0" fontId="15" fillId="0" borderId="8" xfId="2" applyFont="1" applyFill="1" applyBorder="1" applyAlignment="1">
      <alignment horizontal="left" vertical="top"/>
    </xf>
    <xf numFmtId="164" fontId="1" fillId="0" borderId="0" xfId="1" applyNumberFormat="1"/>
    <xf numFmtId="0" fontId="14" fillId="0" borderId="8" xfId="0" applyFont="1" applyFill="1" applyBorder="1" applyAlignment="1">
      <alignment horizontal="left" vertical="top" wrapText="1"/>
    </xf>
    <xf numFmtId="0" fontId="1" fillId="0" borderId="0" xfId="1" applyAlignment="1">
      <alignment horizontal="center"/>
    </xf>
    <xf numFmtId="0" fontId="2" fillId="0" borderId="0" xfId="1" applyFont="1" applyFill="1"/>
    <xf numFmtId="164" fontId="1" fillId="0" borderId="0" xfId="1" applyNumberFormat="1" applyFill="1"/>
    <xf numFmtId="0" fontId="14" fillId="0" borderId="8" xfId="0" applyFont="1" applyFill="1" applyBorder="1" applyAlignment="1">
      <alignment horizontal="center" vertical="top" wrapText="1"/>
    </xf>
    <xf numFmtId="3" fontId="12" fillId="0" borderId="8" xfId="2" applyNumberFormat="1" applyFont="1" applyBorder="1" applyAlignment="1">
      <alignment horizontal="left" vertical="top"/>
    </xf>
    <xf numFmtId="0" fontId="5" fillId="0" borderId="8" xfId="0" applyFont="1" applyBorder="1" applyAlignment="1">
      <alignment horizontal="left" vertical="top" wrapText="1"/>
    </xf>
    <xf numFmtId="0" fontId="11" fillId="0" borderId="8" xfId="0" applyFont="1" applyBorder="1" applyAlignment="1">
      <alignment vertical="top" wrapText="1"/>
    </xf>
    <xf numFmtId="3" fontId="15" fillId="0" borderId="8" xfId="2" applyNumberFormat="1" applyFont="1" applyBorder="1" applyAlignment="1">
      <alignment horizontal="left" vertical="top"/>
    </xf>
    <xf numFmtId="0" fontId="12" fillId="0" borderId="8" xfId="2" applyFont="1" applyBorder="1" applyAlignment="1">
      <alignment horizontal="left" vertical="top"/>
    </xf>
    <xf numFmtId="0" fontId="15" fillId="0" borderId="8" xfId="2" applyFont="1" applyBorder="1" applyAlignment="1">
      <alignment horizontal="left" vertical="top"/>
    </xf>
    <xf numFmtId="0" fontId="5" fillId="0" borderId="8" xfId="0" applyFont="1" applyBorder="1" applyAlignment="1">
      <alignment vertical="top" wrapText="1"/>
    </xf>
    <xf numFmtId="0" fontId="11" fillId="0" borderId="8" xfId="0" applyFont="1" applyBorder="1" applyAlignment="1">
      <alignment horizontal="left" vertical="top" wrapText="1"/>
    </xf>
    <xf numFmtId="49" fontId="12" fillId="0" borderId="13"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49" fontId="11" fillId="0" borderId="12" xfId="0" applyNumberFormat="1" applyFont="1" applyFill="1" applyBorder="1" applyAlignment="1">
      <alignment horizontal="center" vertical="top" wrapText="1"/>
    </xf>
    <xf numFmtId="0" fontId="15" fillId="0" borderId="5" xfId="2" applyFont="1" applyBorder="1" applyAlignment="1">
      <alignment horizontal="left" vertical="top"/>
    </xf>
    <xf numFmtId="2" fontId="1" fillId="0" borderId="0" xfId="1" applyNumberFormat="1"/>
    <xf numFmtId="49" fontId="12" fillId="0" borderId="14" xfId="0" applyNumberFormat="1" applyFont="1" applyBorder="1" applyAlignment="1" applyProtection="1">
      <alignment horizontal="center" vertical="top" wrapText="1"/>
    </xf>
    <xf numFmtId="0" fontId="4" fillId="0" borderId="0" xfId="1" applyFont="1" applyAlignment="1">
      <alignment horizontal="center" vertical="top" wrapText="1"/>
    </xf>
    <xf numFmtId="0" fontId="2" fillId="0" borderId="0" xfId="2" applyFont="1" applyFill="1" applyAlignment="1">
      <alignment horizontal="left"/>
    </xf>
    <xf numFmtId="0" fontId="2" fillId="0" borderId="0" xfId="0" applyFont="1" applyAlignment="1">
      <alignment horizontal="left"/>
    </xf>
    <xf numFmtId="0" fontId="22" fillId="0" borderId="0" xfId="2" applyFont="1" applyFill="1" applyAlignment="1">
      <alignment wrapText="1"/>
    </xf>
    <xf numFmtId="0" fontId="22" fillId="0" borderId="0" xfId="0" applyFont="1" applyAlignment="1">
      <alignment wrapText="1"/>
    </xf>
    <xf numFmtId="0" fontId="0" fillId="0" borderId="0" xfId="0" applyAlignment="1">
      <alignment wrapText="1"/>
    </xf>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7" fillId="0" borderId="5" xfId="3" applyNumberFormat="1" applyFont="1" applyFill="1" applyBorder="1" applyAlignment="1">
      <alignment horizontal="center" vertical="top" wrapText="1"/>
    </xf>
    <xf numFmtId="3" fontId="7" fillId="0" borderId="6" xfId="3" applyNumberFormat="1" applyFont="1" applyFill="1" applyBorder="1" applyAlignment="1">
      <alignment horizontal="center" vertical="top" wrapText="1"/>
    </xf>
    <xf numFmtId="3" fontId="7" fillId="0" borderId="7" xfId="3" applyNumberFormat="1" applyFont="1" applyFill="1" applyBorder="1" applyAlignment="1">
      <alignment horizontal="center" vertical="top" wrapText="1"/>
    </xf>
    <xf numFmtId="0" fontId="7" fillId="0" borderId="4"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12" xfId="2" applyFont="1" applyFill="1" applyBorder="1" applyAlignment="1">
      <alignment horizontal="center" vertical="center" wrapText="1"/>
    </xf>
  </cellXfs>
  <cellStyles count="20">
    <cellStyle name="Normal" xfId="5"/>
    <cellStyle name="Обычный" xfId="0" builtinId="0"/>
    <cellStyle name="Обычный 10" xfId="6"/>
    <cellStyle name="Обычный 11" xfId="7"/>
    <cellStyle name="Обычный 12" xfId="8"/>
    <cellStyle name="Обычный 13" xfId="9"/>
    <cellStyle name="Обычный 14" xfId="17"/>
    <cellStyle name="Обычный 15" xfId="18"/>
    <cellStyle name="Обычный 16" xfId="19"/>
    <cellStyle name="Обычный 2" xfId="10"/>
    <cellStyle name="Обычный 3" xfId="4"/>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1"/>
    <cellStyle name="Обычный_Поквартал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320"/>
  <sheetViews>
    <sheetView tabSelected="1" zoomScale="70" zoomScaleNormal="70" workbookViewId="0">
      <pane xSplit="3" ySplit="12" topLeftCell="D243" activePane="bottomRight" state="frozen"/>
      <selection pane="topRight" activeCell="D1" sqref="D1"/>
      <selection pane="bottomLeft" activeCell="A11" sqref="A11"/>
      <selection pane="bottomRight" activeCell="D1" sqref="D1:H5"/>
    </sheetView>
  </sheetViews>
  <sheetFormatPr defaultColWidth="9.08984375" defaultRowHeight="12.5"/>
  <cols>
    <col min="1" max="1" width="8.36328125" style="1" customWidth="1"/>
    <col min="2" max="2" width="20.453125" style="1" bestFit="1" customWidth="1"/>
    <col min="3" max="3" width="68.54296875" style="1" customWidth="1"/>
    <col min="4" max="4" width="10.453125" style="1" customWidth="1"/>
    <col min="5" max="5" width="10.90625" style="1" customWidth="1"/>
    <col min="6" max="6" width="11.453125" style="1" customWidth="1"/>
    <col min="7" max="7" width="12.36328125" style="1" customWidth="1"/>
    <col min="8" max="8" width="13.36328125" style="2" customWidth="1"/>
    <col min="9" max="9" width="17.453125" style="1" customWidth="1"/>
    <col min="10" max="11" width="9.08984375" style="1" customWidth="1"/>
    <col min="12" max="16" width="9.08984375" style="1"/>
    <col min="17" max="17" width="9.08984375" style="1" customWidth="1"/>
    <col min="18" max="16384" width="9.08984375" style="1"/>
  </cols>
  <sheetData>
    <row r="1" spans="1:8">
      <c r="D1" s="49" t="s">
        <v>399</v>
      </c>
      <c r="E1" s="50"/>
      <c r="F1" s="50"/>
      <c r="G1" s="50"/>
      <c r="H1" s="50"/>
    </row>
    <row r="2" spans="1:8">
      <c r="D2" s="51"/>
      <c r="E2" s="51"/>
      <c r="F2" s="51"/>
      <c r="G2" s="51"/>
      <c r="H2" s="51"/>
    </row>
    <row r="3" spans="1:8">
      <c r="D3" s="51"/>
      <c r="E3" s="51"/>
      <c r="F3" s="51"/>
      <c r="G3" s="51"/>
      <c r="H3" s="51"/>
    </row>
    <row r="4" spans="1:8">
      <c r="D4" s="51"/>
      <c r="E4" s="51"/>
      <c r="F4" s="51"/>
      <c r="G4" s="51"/>
      <c r="H4" s="51"/>
    </row>
    <row r="5" spans="1:8" ht="49.75" customHeight="1">
      <c r="D5" s="51"/>
      <c r="E5" s="51"/>
      <c r="F5" s="51"/>
      <c r="G5" s="51"/>
      <c r="H5" s="51"/>
    </row>
    <row r="6" spans="1:8" ht="18">
      <c r="D6" s="47" t="s">
        <v>0</v>
      </c>
      <c r="E6" s="48"/>
      <c r="F6" s="48"/>
      <c r="G6" s="48"/>
      <c r="H6" s="29"/>
    </row>
    <row r="7" spans="1:8" ht="42" customHeight="1">
      <c r="A7" s="46" t="s">
        <v>300</v>
      </c>
      <c r="B7" s="46"/>
      <c r="C7" s="46"/>
      <c r="D7" s="46"/>
      <c r="E7" s="46"/>
      <c r="F7" s="46"/>
      <c r="G7" s="46"/>
      <c r="H7" s="46"/>
    </row>
    <row r="8" spans="1:8" ht="13.25" customHeight="1">
      <c r="E8" s="52" t="s">
        <v>1</v>
      </c>
      <c r="F8" s="53"/>
      <c r="G8" s="53"/>
      <c r="H8" s="53"/>
    </row>
    <row r="9" spans="1:8" ht="12.75" customHeight="1">
      <c r="A9" s="54" t="s">
        <v>2</v>
      </c>
      <c r="B9" s="55"/>
      <c r="C9" s="58" t="s">
        <v>3</v>
      </c>
      <c r="D9" s="61" t="s">
        <v>301</v>
      </c>
      <c r="E9" s="62"/>
      <c r="F9" s="62"/>
      <c r="G9" s="63"/>
      <c r="H9" s="64" t="s">
        <v>4</v>
      </c>
    </row>
    <row r="10" spans="1:8" s="2" customFormat="1" ht="4.5" customHeight="1">
      <c r="A10" s="56"/>
      <c r="B10" s="57"/>
      <c r="C10" s="59"/>
      <c r="D10" s="58" t="s">
        <v>5</v>
      </c>
      <c r="E10" s="58" t="s">
        <v>6</v>
      </c>
      <c r="F10" s="58" t="s">
        <v>7</v>
      </c>
      <c r="G10" s="58" t="s">
        <v>8</v>
      </c>
      <c r="H10" s="65"/>
    </row>
    <row r="11" spans="1:8" s="2" customFormat="1" ht="57.65" customHeight="1">
      <c r="A11" s="3" t="s">
        <v>9</v>
      </c>
      <c r="B11" s="3" t="s">
        <v>10</v>
      </c>
      <c r="C11" s="60"/>
      <c r="D11" s="60"/>
      <c r="E11" s="60"/>
      <c r="F11" s="60"/>
      <c r="G11" s="60"/>
      <c r="H11" s="66"/>
    </row>
    <row r="12" spans="1:8" s="2" customFormat="1" ht="9" customHeight="1">
      <c r="A12" s="4" t="s">
        <v>11</v>
      </c>
      <c r="B12" s="4" t="s">
        <v>12</v>
      </c>
      <c r="C12" s="4" t="s">
        <v>13</v>
      </c>
      <c r="D12" s="4" t="s">
        <v>14</v>
      </c>
      <c r="E12" s="4" t="s">
        <v>15</v>
      </c>
      <c r="F12" s="4" t="s">
        <v>16</v>
      </c>
      <c r="G12" s="4" t="s">
        <v>17</v>
      </c>
      <c r="H12" s="4">
        <v>8</v>
      </c>
    </row>
    <row r="13" spans="1:8" s="9" customFormat="1" ht="13.25" customHeight="1">
      <c r="A13" s="5" t="s">
        <v>18</v>
      </c>
      <c r="B13" s="6" t="s">
        <v>19</v>
      </c>
      <c r="C13" s="7" t="s">
        <v>20</v>
      </c>
      <c r="D13" s="8">
        <f>SUM(D14:D18)</f>
        <v>21065</v>
      </c>
      <c r="E13" s="8">
        <f>SUM(E14:E18)</f>
        <v>22512</v>
      </c>
      <c r="F13" s="8">
        <f>SUM(F14:F18)</f>
        <v>18349.8</v>
      </c>
      <c r="G13" s="8">
        <f>F13/E13*100</f>
        <v>81.511194029850742</v>
      </c>
      <c r="H13" s="8">
        <f>SUM(H14:H18)</f>
        <v>53787.4</v>
      </c>
    </row>
    <row r="14" spans="1:8" ht="41.4" customHeight="1">
      <c r="A14" s="10" t="s">
        <v>18</v>
      </c>
      <c r="B14" s="11" t="s">
        <v>21</v>
      </c>
      <c r="C14" s="12" t="s">
        <v>22</v>
      </c>
      <c r="D14" s="13">
        <v>391</v>
      </c>
      <c r="E14" s="13">
        <v>391</v>
      </c>
      <c r="F14" s="13">
        <v>451.4</v>
      </c>
      <c r="G14" s="15">
        <f t="shared" ref="G14:G75" si="0">F14/E14*100</f>
        <v>115.44757033248081</v>
      </c>
      <c r="H14" s="13">
        <v>1514</v>
      </c>
    </row>
    <row r="15" spans="1:8" ht="39.65" customHeight="1">
      <c r="A15" s="10" t="s">
        <v>18</v>
      </c>
      <c r="B15" s="11" t="s">
        <v>23</v>
      </c>
      <c r="C15" s="12" t="s">
        <v>24</v>
      </c>
      <c r="D15" s="13">
        <v>2549</v>
      </c>
      <c r="E15" s="13">
        <v>2549</v>
      </c>
      <c r="F15" s="13">
        <v>392.5</v>
      </c>
      <c r="G15" s="15">
        <f t="shared" si="0"/>
        <v>15.398195370733623</v>
      </c>
      <c r="H15" s="13">
        <v>12316</v>
      </c>
    </row>
    <row r="16" spans="1:8" ht="39.65" customHeight="1">
      <c r="A16" s="10" t="s">
        <v>18</v>
      </c>
      <c r="B16" s="11" t="s">
        <v>25</v>
      </c>
      <c r="C16" s="12" t="s">
        <v>240</v>
      </c>
      <c r="D16" s="13">
        <v>16572</v>
      </c>
      <c r="E16" s="13">
        <v>16572</v>
      </c>
      <c r="F16" s="13">
        <v>14330.7</v>
      </c>
      <c r="G16" s="15">
        <f t="shared" si="0"/>
        <v>86.475380159304862</v>
      </c>
      <c r="H16" s="13">
        <v>34086</v>
      </c>
    </row>
    <row r="17" spans="1:8" ht="39.65" customHeight="1">
      <c r="A17" s="10" t="s">
        <v>18</v>
      </c>
      <c r="B17" s="11" t="s">
        <v>242</v>
      </c>
      <c r="C17" s="12" t="s">
        <v>243</v>
      </c>
      <c r="D17" s="13">
        <v>1553</v>
      </c>
      <c r="E17" s="13">
        <v>3000</v>
      </c>
      <c r="F17" s="13">
        <v>3171.2</v>
      </c>
      <c r="G17" s="15">
        <f t="shared" si="0"/>
        <v>105.70666666666666</v>
      </c>
      <c r="H17" s="13">
        <v>5689</v>
      </c>
    </row>
    <row r="18" spans="1:8" ht="53" customHeight="1">
      <c r="A18" s="10" t="s">
        <v>18</v>
      </c>
      <c r="B18" s="11" t="s">
        <v>26</v>
      </c>
      <c r="C18" s="14" t="s">
        <v>27</v>
      </c>
      <c r="D18" s="13">
        <v>0</v>
      </c>
      <c r="E18" s="13">
        <v>0</v>
      </c>
      <c r="F18" s="13">
        <v>4</v>
      </c>
      <c r="G18" s="15"/>
      <c r="H18" s="13">
        <v>182.4</v>
      </c>
    </row>
    <row r="19" spans="1:8" s="9" customFormat="1" ht="23" customHeight="1">
      <c r="A19" s="5" t="s">
        <v>30</v>
      </c>
      <c r="B19" s="11"/>
      <c r="C19" s="7" t="s">
        <v>31</v>
      </c>
      <c r="D19" s="8">
        <f t="shared" ref="D19:H19" si="1">D20+D21+D22+D23</f>
        <v>4981.7999999999993</v>
      </c>
      <c r="E19" s="8">
        <f>E20+E21+E22+E23</f>
        <v>5162.6000000000004</v>
      </c>
      <c r="F19" s="8">
        <f>F20+F21+F22+F23</f>
        <v>4569.9000000000005</v>
      </c>
      <c r="G19" s="8">
        <f t="shared" si="0"/>
        <v>88.519350714756143</v>
      </c>
      <c r="H19" s="8">
        <f t="shared" si="1"/>
        <v>20998.7</v>
      </c>
    </row>
    <row r="20" spans="1:8" ht="45.65" customHeight="1">
      <c r="A20" s="10" t="s">
        <v>30</v>
      </c>
      <c r="B20" s="11" t="s">
        <v>32</v>
      </c>
      <c r="C20" s="12" t="s">
        <v>33</v>
      </c>
      <c r="D20" s="13">
        <v>2249.6999999999998</v>
      </c>
      <c r="E20" s="13">
        <v>2361</v>
      </c>
      <c r="F20" s="13">
        <v>2073.9</v>
      </c>
      <c r="G20" s="15">
        <f t="shared" si="0"/>
        <v>87.839898348157561</v>
      </c>
      <c r="H20" s="13">
        <v>9622.2999999999993</v>
      </c>
    </row>
    <row r="21" spans="1:8" ht="53" customHeight="1">
      <c r="A21" s="10" t="s">
        <v>30</v>
      </c>
      <c r="B21" s="11" t="s">
        <v>34</v>
      </c>
      <c r="C21" s="12" t="s">
        <v>35</v>
      </c>
      <c r="D21" s="13">
        <v>18.100000000000001</v>
      </c>
      <c r="E21" s="13">
        <v>13</v>
      </c>
      <c r="F21" s="13">
        <v>13.5</v>
      </c>
      <c r="G21" s="15">
        <f t="shared" si="0"/>
        <v>103.84615384615385</v>
      </c>
      <c r="H21" s="13">
        <v>49.6</v>
      </c>
    </row>
    <row r="22" spans="1:8" ht="53.4" customHeight="1">
      <c r="A22" s="10" t="s">
        <v>30</v>
      </c>
      <c r="B22" s="11" t="s">
        <v>36</v>
      </c>
      <c r="C22" s="12" t="s">
        <v>37</v>
      </c>
      <c r="D22" s="13">
        <v>3038.6</v>
      </c>
      <c r="E22" s="13">
        <v>3124.6</v>
      </c>
      <c r="F22" s="13">
        <v>2910.9</v>
      </c>
      <c r="G22" s="15">
        <f t="shared" si="0"/>
        <v>93.160724572745309</v>
      </c>
      <c r="H22" s="13">
        <v>12568.6</v>
      </c>
    </row>
    <row r="23" spans="1:8" ht="55.25" customHeight="1">
      <c r="A23" s="10" t="s">
        <v>30</v>
      </c>
      <c r="B23" s="11" t="s">
        <v>38</v>
      </c>
      <c r="C23" s="12" t="s">
        <v>39</v>
      </c>
      <c r="D23" s="13">
        <v>-324.60000000000002</v>
      </c>
      <c r="E23" s="13">
        <v>-336</v>
      </c>
      <c r="F23" s="13">
        <v>-428.4</v>
      </c>
      <c r="G23" s="15">
        <f t="shared" si="0"/>
        <v>127.49999999999999</v>
      </c>
      <c r="H23" s="13">
        <v>-1241.8</v>
      </c>
    </row>
    <row r="24" spans="1:8" s="9" customFormat="1" ht="13.25" hidden="1" customHeight="1">
      <c r="A24" s="5" t="s">
        <v>40</v>
      </c>
      <c r="B24" s="11" t="s">
        <v>19</v>
      </c>
      <c r="C24" s="7" t="s">
        <v>41</v>
      </c>
      <c r="D24" s="8">
        <f>D26+D25</f>
        <v>0</v>
      </c>
      <c r="E24" s="8">
        <f>E26+E25</f>
        <v>0</v>
      </c>
      <c r="F24" s="8">
        <f t="shared" ref="F24:H24" si="2">F26+F25</f>
        <v>0</v>
      </c>
      <c r="G24" s="8" t="e">
        <f t="shared" si="0"/>
        <v>#DIV/0!</v>
      </c>
      <c r="H24" s="8">
        <f t="shared" si="2"/>
        <v>0</v>
      </c>
    </row>
    <row r="25" spans="1:8" s="20" customFormat="1" ht="45.65" hidden="1" customHeight="1">
      <c r="A25" s="10" t="s">
        <v>40</v>
      </c>
      <c r="B25" s="11" t="s">
        <v>42</v>
      </c>
      <c r="C25" s="12" t="s">
        <v>43</v>
      </c>
      <c r="D25" s="13"/>
      <c r="E25" s="13">
        <v>0</v>
      </c>
      <c r="F25" s="13"/>
      <c r="G25" s="8" t="e">
        <f t="shared" si="0"/>
        <v>#DIV/0!</v>
      </c>
      <c r="H25" s="13"/>
    </row>
    <row r="26" spans="1:8" ht="54.65" hidden="1" customHeight="1">
      <c r="A26" s="10" t="s">
        <v>40</v>
      </c>
      <c r="B26" s="11" t="s">
        <v>28</v>
      </c>
      <c r="C26" s="12" t="s">
        <v>29</v>
      </c>
      <c r="D26" s="13"/>
      <c r="E26" s="13">
        <v>0</v>
      </c>
      <c r="F26" s="13"/>
      <c r="G26" s="8" t="e">
        <f t="shared" si="0"/>
        <v>#DIV/0!</v>
      </c>
      <c r="H26" s="13"/>
    </row>
    <row r="27" spans="1:8" s="9" customFormat="1" ht="26.4" customHeight="1">
      <c r="A27" s="5" t="s">
        <v>44</v>
      </c>
      <c r="B27" s="11" t="s">
        <v>19</v>
      </c>
      <c r="C27" s="7" t="s">
        <v>45</v>
      </c>
      <c r="D27" s="8">
        <f>SUM(D28:D28)</f>
        <v>0</v>
      </c>
      <c r="E27" s="8">
        <f>SUM(E28:E28)</f>
        <v>0</v>
      </c>
      <c r="F27" s="8">
        <f>SUM(F28:F28)</f>
        <v>8.5</v>
      </c>
      <c r="G27" s="8"/>
      <c r="H27" s="8">
        <f>SUM(H28:H28)</f>
        <v>0</v>
      </c>
    </row>
    <row r="28" spans="1:8" s="20" customFormat="1" ht="66" customHeight="1">
      <c r="A28" s="21" t="s">
        <v>44</v>
      </c>
      <c r="B28" s="16" t="s">
        <v>331</v>
      </c>
      <c r="C28" s="17" t="s">
        <v>330</v>
      </c>
      <c r="D28" s="13">
        <v>0</v>
      </c>
      <c r="E28" s="13">
        <v>0</v>
      </c>
      <c r="F28" s="13">
        <v>8.5</v>
      </c>
      <c r="G28" s="8"/>
      <c r="H28" s="13">
        <v>0</v>
      </c>
    </row>
    <row r="29" spans="1:8" s="9" customFormat="1" ht="14" hidden="1" customHeight="1">
      <c r="A29" s="5" t="s">
        <v>48</v>
      </c>
      <c r="B29" s="11" t="s">
        <v>19</v>
      </c>
      <c r="C29" s="7" t="s">
        <v>49</v>
      </c>
      <c r="D29" s="8">
        <f>D30</f>
        <v>0</v>
      </c>
      <c r="E29" s="8">
        <f t="shared" ref="E29:H29" si="3">E30</f>
        <v>0</v>
      </c>
      <c r="F29" s="8">
        <f t="shared" si="3"/>
        <v>0</v>
      </c>
      <c r="G29" s="8" t="e">
        <f t="shared" si="0"/>
        <v>#DIV/0!</v>
      </c>
      <c r="H29" s="8">
        <f t="shared" si="3"/>
        <v>0</v>
      </c>
    </row>
    <row r="30" spans="1:8" ht="45" hidden="1" customHeight="1">
      <c r="A30" s="10" t="s">
        <v>48</v>
      </c>
      <c r="B30" s="11" t="s">
        <v>46</v>
      </c>
      <c r="C30" s="12" t="s">
        <v>50</v>
      </c>
      <c r="D30" s="13">
        <v>0</v>
      </c>
      <c r="E30" s="13">
        <v>0</v>
      </c>
      <c r="F30" s="13">
        <v>0</v>
      </c>
      <c r="G30" s="8" t="e">
        <f t="shared" si="0"/>
        <v>#DIV/0!</v>
      </c>
      <c r="H30" s="13">
        <v>0</v>
      </c>
    </row>
    <row r="31" spans="1:8" s="9" customFormat="1" ht="13.25" hidden="1" customHeight="1">
      <c r="A31" s="5" t="s">
        <v>51</v>
      </c>
      <c r="B31" s="11" t="s">
        <v>19</v>
      </c>
      <c r="C31" s="7" t="s">
        <v>52</v>
      </c>
      <c r="D31" s="8">
        <f t="shared" ref="D31:H31" si="4">D32</f>
        <v>0</v>
      </c>
      <c r="E31" s="8">
        <f t="shared" si="4"/>
        <v>0</v>
      </c>
      <c r="F31" s="8">
        <f t="shared" si="4"/>
        <v>0</v>
      </c>
      <c r="G31" s="8" t="e">
        <f t="shared" si="0"/>
        <v>#DIV/0!</v>
      </c>
      <c r="H31" s="8">
        <f t="shared" si="4"/>
        <v>0</v>
      </c>
    </row>
    <row r="32" spans="1:8" ht="65" hidden="1">
      <c r="A32" s="10" t="s">
        <v>51</v>
      </c>
      <c r="B32" s="11" t="s">
        <v>53</v>
      </c>
      <c r="C32" s="12" t="s">
        <v>54</v>
      </c>
      <c r="D32" s="13">
        <v>0</v>
      </c>
      <c r="E32" s="13">
        <v>0</v>
      </c>
      <c r="F32" s="13">
        <v>0</v>
      </c>
      <c r="G32" s="8" t="e">
        <f t="shared" si="0"/>
        <v>#DIV/0!</v>
      </c>
      <c r="H32" s="13">
        <v>0</v>
      </c>
    </row>
    <row r="33" spans="1:8" ht="26.4" hidden="1" customHeight="1">
      <c r="A33" s="5" t="s">
        <v>55</v>
      </c>
      <c r="B33" s="11" t="s">
        <v>19</v>
      </c>
      <c r="C33" s="7" t="s">
        <v>56</v>
      </c>
      <c r="D33" s="8">
        <f>D34</f>
        <v>0</v>
      </c>
      <c r="E33" s="8">
        <f t="shared" ref="E33:H33" si="5">E34</f>
        <v>0</v>
      </c>
      <c r="F33" s="8">
        <f t="shared" si="5"/>
        <v>0</v>
      </c>
      <c r="G33" s="8" t="e">
        <f t="shared" si="0"/>
        <v>#DIV/0!</v>
      </c>
      <c r="H33" s="8">
        <f t="shared" si="5"/>
        <v>0</v>
      </c>
    </row>
    <row r="34" spans="1:8" s="20" customFormat="1" ht="68.400000000000006" hidden="1" customHeight="1">
      <c r="A34" s="10" t="s">
        <v>55</v>
      </c>
      <c r="B34" s="11" t="s">
        <v>46</v>
      </c>
      <c r="C34" s="12" t="s">
        <v>47</v>
      </c>
      <c r="D34" s="13">
        <v>0</v>
      </c>
      <c r="E34" s="13">
        <v>0</v>
      </c>
      <c r="F34" s="13">
        <v>0</v>
      </c>
      <c r="G34" s="8" t="e">
        <f t="shared" si="0"/>
        <v>#DIV/0!</v>
      </c>
      <c r="H34" s="13">
        <v>0</v>
      </c>
    </row>
    <row r="35" spans="1:8" s="9" customFormat="1" ht="13.25" customHeight="1">
      <c r="A35" s="5" t="s">
        <v>57</v>
      </c>
      <c r="B35" s="11" t="s">
        <v>19</v>
      </c>
      <c r="C35" s="7" t="s">
        <v>58</v>
      </c>
      <c r="D35" s="8">
        <f>SUM(D36:D84)</f>
        <v>481728.09999999992</v>
      </c>
      <c r="E35" s="8">
        <f>SUM(E36:E84)</f>
        <v>500277.59999999992</v>
      </c>
      <c r="F35" s="8">
        <f>SUM(F36:F84)</f>
        <v>513958.7</v>
      </c>
      <c r="G35" s="8">
        <f t="shared" si="0"/>
        <v>102.73470169361971</v>
      </c>
      <c r="H35" s="8">
        <f>SUM(H36:H84)</f>
        <v>2058690.0000000002</v>
      </c>
    </row>
    <row r="36" spans="1:8" ht="72" customHeight="1">
      <c r="A36" s="10" t="s">
        <v>57</v>
      </c>
      <c r="B36" s="11" t="s">
        <v>59</v>
      </c>
      <c r="C36" s="12" t="s">
        <v>60</v>
      </c>
      <c r="D36" s="13">
        <v>382661.6</v>
      </c>
      <c r="E36" s="13">
        <v>382661.6</v>
      </c>
      <c r="F36" s="13">
        <v>388320</v>
      </c>
      <c r="G36" s="15">
        <f t="shared" si="0"/>
        <v>101.47869553673534</v>
      </c>
      <c r="H36" s="13">
        <v>1538056.6</v>
      </c>
    </row>
    <row r="37" spans="1:8" ht="53" customHeight="1">
      <c r="A37" s="10" t="s">
        <v>57</v>
      </c>
      <c r="B37" s="11" t="s">
        <v>61</v>
      </c>
      <c r="C37" s="12" t="s">
        <v>62</v>
      </c>
      <c r="D37" s="13">
        <v>0</v>
      </c>
      <c r="E37" s="13">
        <v>0</v>
      </c>
      <c r="F37" s="13">
        <v>96.3</v>
      </c>
      <c r="G37" s="8"/>
      <c r="H37" s="13">
        <v>0</v>
      </c>
    </row>
    <row r="38" spans="1:8" ht="69" customHeight="1">
      <c r="A38" s="10" t="s">
        <v>57</v>
      </c>
      <c r="B38" s="11" t="s">
        <v>63</v>
      </c>
      <c r="C38" s="12" t="s">
        <v>64</v>
      </c>
      <c r="D38" s="13">
        <v>0</v>
      </c>
      <c r="E38" s="13">
        <v>0</v>
      </c>
      <c r="F38" s="13">
        <v>66.900000000000006</v>
      </c>
      <c r="G38" s="8"/>
      <c r="H38" s="13">
        <v>0</v>
      </c>
    </row>
    <row r="39" spans="1:8" ht="53" customHeight="1">
      <c r="A39" s="10" t="s">
        <v>57</v>
      </c>
      <c r="B39" s="11" t="s">
        <v>65</v>
      </c>
      <c r="C39" s="12" t="s">
        <v>66</v>
      </c>
      <c r="D39" s="13">
        <v>0</v>
      </c>
      <c r="E39" s="13">
        <v>0</v>
      </c>
      <c r="F39" s="13">
        <v>-24.3</v>
      </c>
      <c r="G39" s="8"/>
      <c r="H39" s="13">
        <v>0</v>
      </c>
    </row>
    <row r="40" spans="1:8" ht="95" customHeight="1">
      <c r="A40" s="10" t="s">
        <v>57</v>
      </c>
      <c r="B40" s="11" t="s">
        <v>67</v>
      </c>
      <c r="C40" s="12" t="s">
        <v>68</v>
      </c>
      <c r="D40" s="13">
        <v>322.3</v>
      </c>
      <c r="E40" s="13">
        <v>322.3</v>
      </c>
      <c r="F40" s="13">
        <v>619.1</v>
      </c>
      <c r="G40" s="15">
        <f t="shared" si="0"/>
        <v>192.08811666149549</v>
      </c>
      <c r="H40" s="13">
        <v>3840</v>
      </c>
    </row>
    <row r="41" spans="1:8" ht="83.4" customHeight="1">
      <c r="A41" s="10" t="s">
        <v>57</v>
      </c>
      <c r="B41" s="11" t="s">
        <v>69</v>
      </c>
      <c r="C41" s="12" t="s">
        <v>70</v>
      </c>
      <c r="D41" s="13">
        <v>0</v>
      </c>
      <c r="E41" s="13">
        <v>0</v>
      </c>
      <c r="F41" s="13">
        <v>6.9</v>
      </c>
      <c r="G41" s="8"/>
      <c r="H41" s="13">
        <v>0</v>
      </c>
    </row>
    <row r="42" spans="1:8" ht="83.4" hidden="1" customHeight="1">
      <c r="A42" s="10" t="s">
        <v>57</v>
      </c>
      <c r="B42" s="11" t="s">
        <v>71</v>
      </c>
      <c r="C42" s="12" t="s">
        <v>72</v>
      </c>
      <c r="D42" s="13">
        <v>0</v>
      </c>
      <c r="E42" s="13">
        <v>0</v>
      </c>
      <c r="F42" s="13">
        <v>0</v>
      </c>
      <c r="G42" s="8"/>
      <c r="H42" s="13"/>
    </row>
    <row r="43" spans="1:8" ht="96.65" customHeight="1">
      <c r="A43" s="10" t="s">
        <v>57</v>
      </c>
      <c r="B43" s="11" t="s">
        <v>73</v>
      </c>
      <c r="C43" s="12" t="s">
        <v>74</v>
      </c>
      <c r="D43" s="13">
        <v>0</v>
      </c>
      <c r="E43" s="13">
        <v>0</v>
      </c>
      <c r="F43" s="13">
        <v>10.1</v>
      </c>
      <c r="G43" s="8"/>
      <c r="H43" s="13">
        <v>0</v>
      </c>
    </row>
    <row r="44" spans="1:8" ht="53" customHeight="1">
      <c r="A44" s="10" t="s">
        <v>57</v>
      </c>
      <c r="B44" s="11" t="s">
        <v>75</v>
      </c>
      <c r="C44" s="12" t="s">
        <v>76</v>
      </c>
      <c r="D44" s="13">
        <v>1819.2</v>
      </c>
      <c r="E44" s="13">
        <v>1819.2</v>
      </c>
      <c r="F44" s="13">
        <v>4639.8999999999996</v>
      </c>
      <c r="G44" s="15">
        <f t="shared" si="0"/>
        <v>255.05167106420404</v>
      </c>
      <c r="H44" s="13">
        <v>46499.9</v>
      </c>
    </row>
    <row r="45" spans="1:8" ht="39.65" customHeight="1">
      <c r="A45" s="10" t="s">
        <v>57</v>
      </c>
      <c r="B45" s="11" t="s">
        <v>77</v>
      </c>
      <c r="C45" s="12" t="s">
        <v>78</v>
      </c>
      <c r="D45" s="13">
        <v>0</v>
      </c>
      <c r="E45" s="13">
        <v>0</v>
      </c>
      <c r="F45" s="13">
        <v>111.8</v>
      </c>
      <c r="G45" s="8"/>
      <c r="H45" s="13">
        <v>0</v>
      </c>
    </row>
    <row r="46" spans="1:8" ht="53" customHeight="1">
      <c r="A46" s="10" t="s">
        <v>57</v>
      </c>
      <c r="B46" s="11" t="s">
        <v>79</v>
      </c>
      <c r="C46" s="12" t="s">
        <v>80</v>
      </c>
      <c r="D46" s="13">
        <v>0</v>
      </c>
      <c r="E46" s="13">
        <v>0</v>
      </c>
      <c r="F46" s="13">
        <v>93.8</v>
      </c>
      <c r="G46" s="8"/>
      <c r="H46" s="13">
        <v>0</v>
      </c>
    </row>
    <row r="47" spans="1:8" ht="39.65" hidden="1" customHeight="1">
      <c r="A47" s="10" t="s">
        <v>57</v>
      </c>
      <c r="B47" s="11" t="s">
        <v>81</v>
      </c>
      <c r="C47" s="12" t="s">
        <v>82</v>
      </c>
      <c r="D47" s="13">
        <v>0</v>
      </c>
      <c r="E47" s="13">
        <v>0</v>
      </c>
      <c r="F47" s="13">
        <v>0</v>
      </c>
      <c r="G47" s="8" t="e">
        <f t="shared" si="0"/>
        <v>#DIV/0!</v>
      </c>
      <c r="H47" s="13"/>
    </row>
    <row r="48" spans="1:8" ht="78">
      <c r="A48" s="10" t="s">
        <v>57</v>
      </c>
      <c r="B48" s="11" t="s">
        <v>83</v>
      </c>
      <c r="C48" s="12" t="s">
        <v>84</v>
      </c>
      <c r="D48" s="13">
        <v>1190</v>
      </c>
      <c r="E48" s="13">
        <v>1190</v>
      </c>
      <c r="F48" s="13">
        <v>1254.7</v>
      </c>
      <c r="G48" s="15">
        <f t="shared" si="0"/>
        <v>105.43697478991596</v>
      </c>
      <c r="H48" s="13">
        <v>7944.6</v>
      </c>
    </row>
    <row r="49" spans="1:8" ht="65">
      <c r="A49" s="10" t="s">
        <v>57</v>
      </c>
      <c r="B49" s="11" t="s">
        <v>332</v>
      </c>
      <c r="C49" s="12" t="s">
        <v>333</v>
      </c>
      <c r="D49" s="13">
        <v>0</v>
      </c>
      <c r="E49" s="13">
        <v>0</v>
      </c>
      <c r="F49" s="13">
        <v>159.80000000000001</v>
      </c>
      <c r="G49" s="8"/>
      <c r="H49" s="13">
        <v>0</v>
      </c>
    </row>
    <row r="50" spans="1:8" ht="57.65" customHeight="1">
      <c r="A50" s="10" t="s">
        <v>57</v>
      </c>
      <c r="B50" s="11" t="s">
        <v>244</v>
      </c>
      <c r="C50" s="12" t="s">
        <v>245</v>
      </c>
      <c r="D50" s="13">
        <v>0</v>
      </c>
      <c r="E50" s="13">
        <v>0</v>
      </c>
      <c r="F50" s="13">
        <v>50.5</v>
      </c>
      <c r="G50" s="8"/>
      <c r="H50" s="13">
        <v>0</v>
      </c>
    </row>
    <row r="51" spans="1:8" ht="41.4" hidden="1" customHeight="1">
      <c r="A51" s="10" t="s">
        <v>57</v>
      </c>
      <c r="B51" s="11" t="s">
        <v>248</v>
      </c>
      <c r="C51" s="12" t="s">
        <v>246</v>
      </c>
      <c r="D51" s="13"/>
      <c r="E51" s="13"/>
      <c r="F51" s="13">
        <v>0</v>
      </c>
      <c r="G51" s="8" t="e">
        <f t="shared" si="0"/>
        <v>#DIV/0!</v>
      </c>
      <c r="H51" s="13"/>
    </row>
    <row r="52" spans="1:8" ht="57.65" hidden="1" customHeight="1">
      <c r="A52" s="10" t="s">
        <v>57</v>
      </c>
      <c r="B52" s="11" t="s">
        <v>249</v>
      </c>
      <c r="C52" s="12" t="s">
        <v>247</v>
      </c>
      <c r="D52" s="13"/>
      <c r="E52" s="13"/>
      <c r="F52" s="13">
        <v>0</v>
      </c>
      <c r="G52" s="8" t="e">
        <f t="shared" si="0"/>
        <v>#DIV/0!</v>
      </c>
      <c r="H52" s="13"/>
    </row>
    <row r="53" spans="1:8" ht="39.65" customHeight="1">
      <c r="A53" s="10" t="s">
        <v>57</v>
      </c>
      <c r="B53" s="11" t="s">
        <v>85</v>
      </c>
      <c r="C53" s="12" t="s">
        <v>86</v>
      </c>
      <c r="D53" s="13">
        <v>20450</v>
      </c>
      <c r="E53" s="13">
        <v>20450</v>
      </c>
      <c r="F53" s="13">
        <v>18150.7</v>
      </c>
      <c r="G53" s="15">
        <f t="shared" si="0"/>
        <v>88.756479217603911</v>
      </c>
      <c r="H53" s="13">
        <v>20450</v>
      </c>
    </row>
    <row r="54" spans="1:8" ht="26.4" customHeight="1">
      <c r="A54" s="10" t="s">
        <v>57</v>
      </c>
      <c r="B54" s="11" t="s">
        <v>87</v>
      </c>
      <c r="C54" s="12" t="s">
        <v>88</v>
      </c>
      <c r="D54" s="13">
        <v>0</v>
      </c>
      <c r="E54" s="13">
        <v>0</v>
      </c>
      <c r="F54" s="13">
        <v>71.2</v>
      </c>
      <c r="G54" s="8"/>
      <c r="H54" s="13">
        <v>0</v>
      </c>
    </row>
    <row r="55" spans="1:8" ht="39.65" customHeight="1">
      <c r="A55" s="10" t="s">
        <v>57</v>
      </c>
      <c r="B55" s="11" t="s">
        <v>89</v>
      </c>
      <c r="C55" s="12" t="s">
        <v>90</v>
      </c>
      <c r="D55" s="13">
        <v>0</v>
      </c>
      <c r="E55" s="13">
        <v>0</v>
      </c>
      <c r="F55" s="13">
        <v>33.4</v>
      </c>
      <c r="G55" s="8"/>
      <c r="H55" s="13">
        <v>0</v>
      </c>
    </row>
    <row r="56" spans="1:8" ht="33.65" hidden="1" customHeight="1">
      <c r="A56" s="10" t="s">
        <v>57</v>
      </c>
      <c r="B56" s="11" t="s">
        <v>91</v>
      </c>
      <c r="C56" s="12" t="s">
        <v>92</v>
      </c>
      <c r="D56" s="13"/>
      <c r="E56" s="13"/>
      <c r="F56" s="13">
        <v>0</v>
      </c>
      <c r="G56" s="8" t="e">
        <f t="shared" si="0"/>
        <v>#DIV/0!</v>
      </c>
      <c r="H56" s="13"/>
    </row>
    <row r="57" spans="1:8" ht="45" hidden="1" customHeight="1">
      <c r="A57" s="10" t="s">
        <v>57</v>
      </c>
      <c r="B57" s="11" t="s">
        <v>93</v>
      </c>
      <c r="C57" s="12" t="s">
        <v>94</v>
      </c>
      <c r="D57" s="13">
        <v>0</v>
      </c>
      <c r="E57" s="13">
        <v>0</v>
      </c>
      <c r="F57" s="13">
        <v>0</v>
      </c>
      <c r="G57" s="8" t="e">
        <f t="shared" si="0"/>
        <v>#DIV/0!</v>
      </c>
      <c r="H57" s="13"/>
    </row>
    <row r="58" spans="1:8" ht="28.25" customHeight="1">
      <c r="A58" s="10" t="s">
        <v>57</v>
      </c>
      <c r="B58" s="11" t="s">
        <v>95</v>
      </c>
      <c r="C58" s="12" t="s">
        <v>96</v>
      </c>
      <c r="D58" s="13">
        <v>20</v>
      </c>
      <c r="E58" s="13">
        <v>20</v>
      </c>
      <c r="F58" s="13">
        <v>24.1</v>
      </c>
      <c r="G58" s="15">
        <f t="shared" si="0"/>
        <v>120.5</v>
      </c>
      <c r="H58" s="13">
        <v>47</v>
      </c>
    </row>
    <row r="59" spans="1:8" s="2" customFormat="1" ht="15" customHeight="1">
      <c r="A59" s="10" t="s">
        <v>57</v>
      </c>
      <c r="B59" s="11" t="s">
        <v>97</v>
      </c>
      <c r="C59" s="12" t="s">
        <v>98</v>
      </c>
      <c r="D59" s="13">
        <v>0</v>
      </c>
      <c r="E59" s="13">
        <v>0</v>
      </c>
      <c r="F59" s="13">
        <v>0.1</v>
      </c>
      <c r="G59" s="8"/>
      <c r="H59" s="13">
        <v>0</v>
      </c>
    </row>
    <row r="60" spans="1:8" s="2" customFormat="1" ht="34.25" hidden="1" customHeight="1">
      <c r="A60" s="10" t="s">
        <v>57</v>
      </c>
      <c r="B60" s="11" t="s">
        <v>99</v>
      </c>
      <c r="C60" s="12" t="s">
        <v>100</v>
      </c>
      <c r="D60" s="13"/>
      <c r="E60" s="13"/>
      <c r="F60" s="13">
        <v>0</v>
      </c>
      <c r="G60" s="8" t="e">
        <f t="shared" si="0"/>
        <v>#DIV/0!</v>
      </c>
      <c r="H60" s="13"/>
    </row>
    <row r="61" spans="1:8" ht="55.25" customHeight="1">
      <c r="A61" s="10" t="s">
        <v>57</v>
      </c>
      <c r="B61" s="11" t="s">
        <v>101</v>
      </c>
      <c r="C61" s="22" t="s">
        <v>102</v>
      </c>
      <c r="D61" s="13">
        <v>8130.2</v>
      </c>
      <c r="E61" s="13">
        <v>8130.2</v>
      </c>
      <c r="F61" s="13">
        <v>8681.6</v>
      </c>
      <c r="G61" s="15">
        <f t="shared" si="0"/>
        <v>106.78212098103369</v>
      </c>
      <c r="H61" s="13">
        <v>27534</v>
      </c>
    </row>
    <row r="62" spans="1:8" ht="30" customHeight="1">
      <c r="A62" s="10" t="s">
        <v>57</v>
      </c>
      <c r="B62" s="11" t="s">
        <v>103</v>
      </c>
      <c r="C62" s="22" t="s">
        <v>104</v>
      </c>
      <c r="D62" s="13">
        <v>0</v>
      </c>
      <c r="E62" s="13">
        <v>0</v>
      </c>
      <c r="F62" s="13">
        <v>3.6</v>
      </c>
      <c r="G62" s="8"/>
      <c r="H62" s="13">
        <v>0</v>
      </c>
    </row>
    <row r="63" spans="1:8" ht="30" customHeight="1">
      <c r="A63" s="10" t="s">
        <v>57</v>
      </c>
      <c r="B63" s="11" t="s">
        <v>398</v>
      </c>
      <c r="C63" s="22" t="s">
        <v>92</v>
      </c>
      <c r="D63" s="13">
        <v>0</v>
      </c>
      <c r="E63" s="13">
        <v>0</v>
      </c>
      <c r="F63" s="13">
        <v>-0.1</v>
      </c>
      <c r="G63" s="8"/>
      <c r="H63" s="13">
        <v>0</v>
      </c>
    </row>
    <row r="64" spans="1:8" ht="53" customHeight="1">
      <c r="A64" s="10" t="s">
        <v>57</v>
      </c>
      <c r="B64" s="11" t="s">
        <v>105</v>
      </c>
      <c r="C64" s="12" t="s">
        <v>106</v>
      </c>
      <c r="D64" s="13">
        <v>2523.3000000000002</v>
      </c>
      <c r="E64" s="13">
        <v>2523.3000000000002</v>
      </c>
      <c r="F64" s="13">
        <v>3107.3</v>
      </c>
      <c r="G64" s="15">
        <f t="shared" si="0"/>
        <v>123.1442951690247</v>
      </c>
      <c r="H64" s="13">
        <v>43277.3</v>
      </c>
    </row>
    <row r="65" spans="1:8" ht="39.65" customHeight="1">
      <c r="A65" s="10" t="s">
        <v>57</v>
      </c>
      <c r="B65" s="11" t="s">
        <v>107</v>
      </c>
      <c r="C65" s="12" t="s">
        <v>108</v>
      </c>
      <c r="D65" s="13">
        <v>0</v>
      </c>
      <c r="E65" s="13">
        <v>0</v>
      </c>
      <c r="F65" s="13">
        <v>172</v>
      </c>
      <c r="G65" s="8"/>
      <c r="H65" s="13">
        <v>0</v>
      </c>
    </row>
    <row r="66" spans="1:8" ht="27.65" hidden="1" customHeight="1">
      <c r="A66" s="10" t="s">
        <v>57</v>
      </c>
      <c r="B66" s="11" t="s">
        <v>109</v>
      </c>
      <c r="C66" s="12" t="s">
        <v>110</v>
      </c>
      <c r="D66" s="13">
        <v>0</v>
      </c>
      <c r="E66" s="13">
        <v>0</v>
      </c>
      <c r="F66" s="13">
        <v>0</v>
      </c>
      <c r="G66" s="8" t="e">
        <f t="shared" si="0"/>
        <v>#DIV/0!</v>
      </c>
      <c r="H66" s="13"/>
    </row>
    <row r="67" spans="1:8" ht="26.4" customHeight="1">
      <c r="A67" s="10" t="s">
        <v>57</v>
      </c>
      <c r="B67" s="11" t="s">
        <v>111</v>
      </c>
      <c r="C67" s="12" t="s">
        <v>112</v>
      </c>
      <c r="D67" s="13">
        <v>12410</v>
      </c>
      <c r="E67" s="13">
        <v>12410</v>
      </c>
      <c r="F67" s="13">
        <v>13154.3</v>
      </c>
      <c r="G67" s="15">
        <f t="shared" si="0"/>
        <v>105.9975825946817</v>
      </c>
      <c r="H67" s="13">
        <v>36250.800000000003</v>
      </c>
    </row>
    <row r="68" spans="1:8" ht="13.25" customHeight="1">
      <c r="A68" s="10" t="s">
        <v>57</v>
      </c>
      <c r="B68" s="11" t="s">
        <v>113</v>
      </c>
      <c r="C68" s="12" t="s">
        <v>114</v>
      </c>
      <c r="D68" s="13">
        <v>0</v>
      </c>
      <c r="E68" s="13">
        <v>0</v>
      </c>
      <c r="F68" s="13">
        <v>159.80000000000001</v>
      </c>
      <c r="G68" s="8"/>
      <c r="H68" s="13">
        <v>0</v>
      </c>
    </row>
    <row r="69" spans="1:8" ht="13.25" customHeight="1">
      <c r="A69" s="10" t="s">
        <v>57</v>
      </c>
      <c r="B69" s="11" t="s">
        <v>334</v>
      </c>
      <c r="C69" s="12" t="s">
        <v>335</v>
      </c>
      <c r="D69" s="13">
        <v>0</v>
      </c>
      <c r="E69" s="13">
        <v>0</v>
      </c>
      <c r="F69" s="13">
        <v>0.1</v>
      </c>
      <c r="G69" s="8"/>
      <c r="H69" s="13">
        <v>0</v>
      </c>
    </row>
    <row r="70" spans="1:8" ht="26.4" customHeight="1">
      <c r="A70" s="10" t="s">
        <v>57</v>
      </c>
      <c r="B70" s="11" t="s">
        <v>115</v>
      </c>
      <c r="C70" s="12" t="s">
        <v>116</v>
      </c>
      <c r="D70" s="13">
        <v>0</v>
      </c>
      <c r="E70" s="13">
        <v>0</v>
      </c>
      <c r="F70" s="13">
        <v>2.4</v>
      </c>
      <c r="G70" s="8"/>
      <c r="H70" s="13">
        <v>0</v>
      </c>
    </row>
    <row r="71" spans="1:8" ht="13.25" hidden="1" customHeight="1">
      <c r="A71" s="10" t="s">
        <v>57</v>
      </c>
      <c r="B71" s="11" t="s">
        <v>117</v>
      </c>
      <c r="C71" s="12" t="s">
        <v>118</v>
      </c>
      <c r="D71" s="13"/>
      <c r="E71" s="13"/>
      <c r="F71" s="13">
        <v>0</v>
      </c>
      <c r="G71" s="8" t="e">
        <f t="shared" si="0"/>
        <v>#DIV/0!</v>
      </c>
      <c r="H71" s="13"/>
    </row>
    <row r="72" spans="1:8" ht="26.4" customHeight="1">
      <c r="A72" s="10" t="s">
        <v>57</v>
      </c>
      <c r="B72" s="11" t="s">
        <v>119</v>
      </c>
      <c r="C72" s="12" t="s">
        <v>120</v>
      </c>
      <c r="D72" s="13">
        <v>9872.7000000000007</v>
      </c>
      <c r="E72" s="13">
        <v>9872.7000000000007</v>
      </c>
      <c r="F72" s="13">
        <v>10259.9</v>
      </c>
      <c r="G72" s="15">
        <f t="shared" si="0"/>
        <v>103.92192611950124</v>
      </c>
      <c r="H72" s="13">
        <v>135917.4</v>
      </c>
    </row>
    <row r="73" spans="1:8" ht="15" customHeight="1">
      <c r="A73" s="10" t="s">
        <v>57</v>
      </c>
      <c r="B73" s="11" t="s">
        <v>121</v>
      </c>
      <c r="C73" s="12" t="s">
        <v>122</v>
      </c>
      <c r="D73" s="13">
        <v>0</v>
      </c>
      <c r="E73" s="13">
        <v>0</v>
      </c>
      <c r="F73" s="13">
        <v>730.7</v>
      </c>
      <c r="G73" s="8"/>
      <c r="H73" s="13">
        <v>0</v>
      </c>
    </row>
    <row r="74" spans="1:8" ht="15" hidden="1" customHeight="1">
      <c r="A74" s="10" t="s">
        <v>57</v>
      </c>
      <c r="B74" s="11" t="s">
        <v>250</v>
      </c>
      <c r="C74" s="12" t="s">
        <v>251</v>
      </c>
      <c r="D74" s="13"/>
      <c r="E74" s="13"/>
      <c r="F74" s="13"/>
      <c r="G74" s="8" t="e">
        <f t="shared" si="0"/>
        <v>#DIV/0!</v>
      </c>
      <c r="H74" s="13"/>
    </row>
    <row r="75" spans="1:8" ht="44" customHeight="1">
      <c r="A75" s="10" t="s">
        <v>57</v>
      </c>
      <c r="B75" s="11" t="s">
        <v>123</v>
      </c>
      <c r="C75" s="14" t="s">
        <v>124</v>
      </c>
      <c r="D75" s="13">
        <v>34359.599999999999</v>
      </c>
      <c r="E75" s="13">
        <v>52844.1</v>
      </c>
      <c r="F75" s="13">
        <v>53745.2</v>
      </c>
      <c r="G75" s="15">
        <f t="shared" si="0"/>
        <v>101.70520455452927</v>
      </c>
      <c r="H75" s="13">
        <v>149516.1</v>
      </c>
    </row>
    <row r="76" spans="1:8" ht="30.65" customHeight="1">
      <c r="A76" s="10" t="s">
        <v>57</v>
      </c>
      <c r="B76" s="11" t="s">
        <v>125</v>
      </c>
      <c r="C76" s="14" t="s">
        <v>126</v>
      </c>
      <c r="D76" s="13">
        <v>0</v>
      </c>
      <c r="E76" s="13">
        <v>0</v>
      </c>
      <c r="F76" s="13">
        <v>140.4</v>
      </c>
      <c r="G76" s="8"/>
      <c r="H76" s="13">
        <v>0</v>
      </c>
    </row>
    <row r="77" spans="1:8" ht="44" customHeight="1">
      <c r="A77" s="10" t="s">
        <v>57</v>
      </c>
      <c r="B77" s="11" t="s">
        <v>127</v>
      </c>
      <c r="C77" s="14" t="s">
        <v>128</v>
      </c>
      <c r="D77" s="13">
        <v>0</v>
      </c>
      <c r="E77" s="13">
        <v>0</v>
      </c>
      <c r="F77" s="13">
        <v>0.8</v>
      </c>
      <c r="G77" s="8"/>
      <c r="H77" s="13">
        <v>0</v>
      </c>
    </row>
    <row r="78" spans="1:8" ht="30.65" hidden="1" customHeight="1">
      <c r="A78" s="10" t="s">
        <v>57</v>
      </c>
      <c r="B78" s="11" t="s">
        <v>252</v>
      </c>
      <c r="C78" s="14" t="s">
        <v>253</v>
      </c>
      <c r="D78" s="13"/>
      <c r="E78" s="13"/>
      <c r="F78" s="13">
        <v>0</v>
      </c>
      <c r="G78" s="8" t="e">
        <f t="shared" ref="G78:G141" si="6">F78/E78*100</f>
        <v>#DIV/0!</v>
      </c>
      <c r="H78" s="13"/>
    </row>
    <row r="79" spans="1:8" ht="52">
      <c r="A79" s="10" t="s">
        <v>57</v>
      </c>
      <c r="B79" s="11" t="s">
        <v>129</v>
      </c>
      <c r="C79" s="14" t="s">
        <v>130</v>
      </c>
      <c r="D79" s="13">
        <v>953.6</v>
      </c>
      <c r="E79" s="13">
        <v>953.6</v>
      </c>
      <c r="F79" s="13">
        <v>1843.7</v>
      </c>
      <c r="G79" s="15">
        <f t="shared" si="6"/>
        <v>193.34102348993289</v>
      </c>
      <c r="H79" s="13">
        <v>25846.3</v>
      </c>
    </row>
    <row r="80" spans="1:8" ht="26">
      <c r="A80" s="10" t="s">
        <v>57</v>
      </c>
      <c r="B80" s="11" t="s">
        <v>131</v>
      </c>
      <c r="C80" s="14" t="s">
        <v>132</v>
      </c>
      <c r="D80" s="13">
        <v>0</v>
      </c>
      <c r="E80" s="13">
        <v>0</v>
      </c>
      <c r="F80" s="13">
        <v>125.4</v>
      </c>
      <c r="G80" s="8"/>
      <c r="H80" s="13">
        <v>0</v>
      </c>
    </row>
    <row r="81" spans="1:8" ht="52" hidden="1">
      <c r="A81" s="10" t="s">
        <v>57</v>
      </c>
      <c r="B81" s="11" t="s">
        <v>133</v>
      </c>
      <c r="C81" s="14" t="s">
        <v>134</v>
      </c>
      <c r="D81" s="13"/>
      <c r="E81" s="13"/>
      <c r="F81" s="13">
        <v>0</v>
      </c>
      <c r="G81" s="8" t="e">
        <f t="shared" si="6"/>
        <v>#DIV/0!</v>
      </c>
      <c r="H81" s="13"/>
    </row>
    <row r="82" spans="1:8" ht="53" customHeight="1">
      <c r="A82" s="10" t="s">
        <v>57</v>
      </c>
      <c r="B82" s="11" t="s">
        <v>135</v>
      </c>
      <c r="C82" s="12" t="s">
        <v>136</v>
      </c>
      <c r="D82" s="13">
        <v>7015.6</v>
      </c>
      <c r="E82" s="13">
        <v>7015.6</v>
      </c>
      <c r="F82" s="13">
        <v>7954.1</v>
      </c>
      <c r="G82" s="15">
        <f t="shared" si="6"/>
        <v>113.37733052055418</v>
      </c>
      <c r="H82" s="13">
        <v>23410</v>
      </c>
    </row>
    <row r="83" spans="1:8" s="2" customFormat="1" ht="82.25" customHeight="1">
      <c r="A83" s="10" t="s">
        <v>57</v>
      </c>
      <c r="B83" s="11" t="s">
        <v>331</v>
      </c>
      <c r="C83" s="12" t="s">
        <v>330</v>
      </c>
      <c r="D83" s="13">
        <v>0</v>
      </c>
      <c r="E83" s="13">
        <v>0</v>
      </c>
      <c r="F83" s="13">
        <v>132</v>
      </c>
      <c r="G83" s="8"/>
      <c r="H83" s="13">
        <v>0</v>
      </c>
    </row>
    <row r="84" spans="1:8" ht="52">
      <c r="A84" s="10" t="s">
        <v>57</v>
      </c>
      <c r="B84" s="11" t="s">
        <v>337</v>
      </c>
      <c r="C84" s="12" t="s">
        <v>336</v>
      </c>
      <c r="D84" s="13">
        <v>0</v>
      </c>
      <c r="E84" s="13">
        <v>65</v>
      </c>
      <c r="F84" s="13">
        <v>60.5</v>
      </c>
      <c r="G84" s="15">
        <f t="shared" si="6"/>
        <v>93.07692307692308</v>
      </c>
      <c r="H84" s="13">
        <v>100</v>
      </c>
    </row>
    <row r="85" spans="1:8" s="9" customFormat="1" ht="13.25" customHeight="1">
      <c r="A85" s="5" t="s">
        <v>137</v>
      </c>
      <c r="B85" s="11" t="s">
        <v>19</v>
      </c>
      <c r="C85" s="7" t="s">
        <v>138</v>
      </c>
      <c r="D85" s="8">
        <f>SUM(D86:D86)</f>
        <v>0</v>
      </c>
      <c r="E85" s="8">
        <f>SUM(E86:E86)</f>
        <v>670</v>
      </c>
      <c r="F85" s="8">
        <f>SUM(F86:F86)</f>
        <v>875</v>
      </c>
      <c r="G85" s="8">
        <f t="shared" si="6"/>
        <v>130.59701492537314</v>
      </c>
      <c r="H85" s="8">
        <f>SUM(H86:H86)</f>
        <v>800</v>
      </c>
    </row>
    <row r="86" spans="1:8" s="20" customFormat="1" ht="66" customHeight="1">
      <c r="A86" s="10" t="s">
        <v>137</v>
      </c>
      <c r="B86" s="16" t="s">
        <v>331</v>
      </c>
      <c r="C86" s="17" t="s">
        <v>330</v>
      </c>
      <c r="D86" s="13">
        <v>0</v>
      </c>
      <c r="E86" s="13">
        <v>670</v>
      </c>
      <c r="F86" s="15">
        <v>875</v>
      </c>
      <c r="G86" s="15">
        <f t="shared" si="6"/>
        <v>130.59701492537314</v>
      </c>
      <c r="H86" s="13">
        <v>800</v>
      </c>
    </row>
    <row r="87" spans="1:8" s="9" customFormat="1" ht="13.25" customHeight="1">
      <c r="A87" s="5" t="s">
        <v>141</v>
      </c>
      <c r="B87" s="11" t="s">
        <v>19</v>
      </c>
      <c r="C87" s="7" t="s">
        <v>142</v>
      </c>
      <c r="D87" s="8">
        <f>SUM(D88:D89)</f>
        <v>0</v>
      </c>
      <c r="E87" s="8">
        <f>SUM(E88:E89)</f>
        <v>110</v>
      </c>
      <c r="F87" s="8">
        <f>SUM(F88:F89)</f>
        <v>112.1</v>
      </c>
      <c r="G87" s="8">
        <f t="shared" si="6"/>
        <v>101.90909090909091</v>
      </c>
      <c r="H87" s="8">
        <f>SUM(H88:H89)</f>
        <v>200</v>
      </c>
    </row>
    <row r="88" spans="1:8" ht="39.65" customHeight="1">
      <c r="A88" s="10" t="s">
        <v>141</v>
      </c>
      <c r="B88" s="11" t="s">
        <v>331</v>
      </c>
      <c r="C88" s="12" t="s">
        <v>330</v>
      </c>
      <c r="D88" s="13">
        <v>0</v>
      </c>
      <c r="E88" s="13">
        <v>110</v>
      </c>
      <c r="F88" s="13">
        <v>112.1</v>
      </c>
      <c r="G88" s="15">
        <f t="shared" si="6"/>
        <v>101.90909090909091</v>
      </c>
      <c r="H88" s="13">
        <v>200</v>
      </c>
    </row>
    <row r="89" spans="1:8" ht="66" hidden="1" customHeight="1">
      <c r="A89" s="10" t="s">
        <v>141</v>
      </c>
      <c r="B89" s="11" t="s">
        <v>46</v>
      </c>
      <c r="C89" s="12" t="s">
        <v>47</v>
      </c>
      <c r="D89" s="13">
        <v>0</v>
      </c>
      <c r="E89" s="13">
        <v>0</v>
      </c>
      <c r="F89" s="13"/>
      <c r="G89" s="8" t="e">
        <f t="shared" si="6"/>
        <v>#DIV/0!</v>
      </c>
      <c r="H89" s="13">
        <v>0</v>
      </c>
    </row>
    <row r="90" spans="1:8" s="9" customFormat="1" ht="26.4" customHeight="1">
      <c r="A90" s="5" t="s">
        <v>143</v>
      </c>
      <c r="B90" s="11" t="s">
        <v>19</v>
      </c>
      <c r="C90" s="7" t="s">
        <v>144</v>
      </c>
      <c r="D90" s="8">
        <f>SUM(D91:D91)</f>
        <v>0</v>
      </c>
      <c r="E90" s="8">
        <f>SUM(E91:E91)</f>
        <v>0</v>
      </c>
      <c r="F90" s="8">
        <f>SUM(F91:F91)</f>
        <v>40</v>
      </c>
      <c r="G90" s="8"/>
      <c r="H90" s="8">
        <f>SUM(H91:H91)</f>
        <v>0</v>
      </c>
    </row>
    <row r="91" spans="1:8" ht="53" customHeight="1">
      <c r="A91" s="10" t="s">
        <v>143</v>
      </c>
      <c r="B91" s="11" t="s">
        <v>331</v>
      </c>
      <c r="C91" s="12" t="s">
        <v>330</v>
      </c>
      <c r="D91" s="13">
        <v>0</v>
      </c>
      <c r="E91" s="13">
        <v>0</v>
      </c>
      <c r="F91" s="13">
        <v>40</v>
      </c>
      <c r="G91" s="8"/>
      <c r="H91" s="13">
        <v>0</v>
      </c>
    </row>
    <row r="92" spans="1:8" ht="26">
      <c r="A92" s="23" t="s">
        <v>254</v>
      </c>
      <c r="B92" s="18"/>
      <c r="C92" s="31" t="s">
        <v>146</v>
      </c>
      <c r="D92" s="19">
        <v>0</v>
      </c>
      <c r="E92" s="19">
        <f>SUM(E93:E94)</f>
        <v>0</v>
      </c>
      <c r="F92" s="19">
        <f>SUM(F93:F94)</f>
        <v>108.8</v>
      </c>
      <c r="G92" s="8"/>
      <c r="H92" s="19">
        <v>0</v>
      </c>
    </row>
    <row r="93" spans="1:8" ht="40.25" customHeight="1">
      <c r="A93" s="10" t="s">
        <v>254</v>
      </c>
      <c r="B93" s="32" t="s">
        <v>340</v>
      </c>
      <c r="C93" s="33" t="s">
        <v>338</v>
      </c>
      <c r="D93" s="13">
        <v>0</v>
      </c>
      <c r="E93" s="13">
        <v>0</v>
      </c>
      <c r="F93" s="13">
        <v>3.3</v>
      </c>
      <c r="G93" s="8"/>
      <c r="H93" s="13">
        <v>0</v>
      </c>
    </row>
    <row r="94" spans="1:8" ht="65">
      <c r="A94" s="10" t="s">
        <v>254</v>
      </c>
      <c r="B94" s="32" t="s">
        <v>341</v>
      </c>
      <c r="C94" s="33" t="s">
        <v>339</v>
      </c>
      <c r="D94" s="13">
        <v>0</v>
      </c>
      <c r="E94" s="13">
        <v>0</v>
      </c>
      <c r="F94" s="13">
        <v>105.5</v>
      </c>
      <c r="G94" s="8"/>
      <c r="H94" s="13">
        <v>0</v>
      </c>
    </row>
    <row r="95" spans="1:8" s="9" customFormat="1" ht="30.65" hidden="1" customHeight="1">
      <c r="A95" s="5" t="s">
        <v>145</v>
      </c>
      <c r="B95" s="18"/>
      <c r="C95" s="7" t="s">
        <v>146</v>
      </c>
      <c r="D95" s="8">
        <f>D96</f>
        <v>0</v>
      </c>
      <c r="E95" s="8">
        <f t="shared" ref="E95:H95" si="7">E96</f>
        <v>0</v>
      </c>
      <c r="F95" s="8">
        <f t="shared" si="7"/>
        <v>0</v>
      </c>
      <c r="G95" s="8" t="e">
        <f t="shared" si="6"/>
        <v>#DIV/0!</v>
      </c>
      <c r="H95" s="8">
        <f t="shared" si="7"/>
        <v>0</v>
      </c>
    </row>
    <row r="96" spans="1:8" ht="45" hidden="1" customHeight="1">
      <c r="A96" s="10" t="s">
        <v>145</v>
      </c>
      <c r="B96" s="11" t="s">
        <v>224</v>
      </c>
      <c r="C96" s="12" t="s">
        <v>50</v>
      </c>
      <c r="D96" s="13">
        <v>0</v>
      </c>
      <c r="E96" s="13">
        <v>0</v>
      </c>
      <c r="F96" s="13">
        <v>0</v>
      </c>
      <c r="G96" s="8" t="e">
        <f t="shared" si="6"/>
        <v>#DIV/0!</v>
      </c>
      <c r="H96" s="13"/>
    </row>
    <row r="97" spans="1:8" ht="13">
      <c r="A97" s="5" t="s">
        <v>147</v>
      </c>
      <c r="B97" s="11"/>
      <c r="C97" s="7" t="s">
        <v>148</v>
      </c>
      <c r="D97" s="8">
        <f>D98</f>
        <v>0</v>
      </c>
      <c r="E97" s="8">
        <f>E98</f>
        <v>0</v>
      </c>
      <c r="F97" s="8">
        <f>F98+F99</f>
        <v>129.5</v>
      </c>
      <c r="G97" s="8"/>
      <c r="H97" s="8">
        <f>H98</f>
        <v>0</v>
      </c>
    </row>
    <row r="98" spans="1:8" ht="39">
      <c r="A98" s="10" t="s">
        <v>147</v>
      </c>
      <c r="B98" s="11" t="s">
        <v>343</v>
      </c>
      <c r="C98" s="12" t="s">
        <v>342</v>
      </c>
      <c r="D98" s="13">
        <v>0</v>
      </c>
      <c r="E98" s="13">
        <v>0</v>
      </c>
      <c r="F98" s="13">
        <v>2.5</v>
      </c>
      <c r="G98" s="8"/>
      <c r="H98" s="13">
        <v>0</v>
      </c>
    </row>
    <row r="99" spans="1:8" ht="26.4" customHeight="1">
      <c r="A99" s="10" t="s">
        <v>147</v>
      </c>
      <c r="B99" s="11" t="s">
        <v>340</v>
      </c>
      <c r="C99" s="12" t="s">
        <v>338</v>
      </c>
      <c r="D99" s="13">
        <v>0</v>
      </c>
      <c r="E99" s="13">
        <v>0</v>
      </c>
      <c r="F99" s="13">
        <v>127</v>
      </c>
      <c r="G99" s="8"/>
      <c r="H99" s="13">
        <v>0</v>
      </c>
    </row>
    <row r="100" spans="1:8" s="9" customFormat="1" ht="13.25" hidden="1" customHeight="1">
      <c r="A100" s="5" t="s">
        <v>149</v>
      </c>
      <c r="B100" s="11" t="s">
        <v>19</v>
      </c>
      <c r="C100" s="7" t="s">
        <v>150</v>
      </c>
      <c r="D100" s="8">
        <f t="shared" ref="D100:H100" si="8">D101</f>
        <v>0</v>
      </c>
      <c r="E100" s="8">
        <f t="shared" si="8"/>
        <v>0</v>
      </c>
      <c r="F100" s="8">
        <f t="shared" si="8"/>
        <v>0</v>
      </c>
      <c r="G100" s="8" t="e">
        <f t="shared" si="6"/>
        <v>#DIV/0!</v>
      </c>
      <c r="H100" s="8">
        <f t="shared" si="8"/>
        <v>0</v>
      </c>
    </row>
    <row r="101" spans="1:8" ht="27" hidden="1" customHeight="1">
      <c r="A101" s="10" t="s">
        <v>149</v>
      </c>
      <c r="B101" s="11" t="s">
        <v>139</v>
      </c>
      <c r="C101" s="12" t="s">
        <v>140</v>
      </c>
      <c r="D101" s="13">
        <v>0</v>
      </c>
      <c r="E101" s="13"/>
      <c r="F101" s="13">
        <v>0</v>
      </c>
      <c r="G101" s="8" t="e">
        <f t="shared" si="6"/>
        <v>#DIV/0!</v>
      </c>
      <c r="H101" s="13">
        <v>0</v>
      </c>
    </row>
    <row r="102" spans="1:8" ht="13" hidden="1">
      <c r="A102" s="23" t="s">
        <v>256</v>
      </c>
      <c r="B102" s="18"/>
      <c r="C102" s="31" t="s">
        <v>255</v>
      </c>
      <c r="D102" s="19">
        <f>D103</f>
        <v>0</v>
      </c>
      <c r="E102" s="19">
        <f t="shared" ref="E102:F102" si="9">E103</f>
        <v>0</v>
      </c>
      <c r="F102" s="19">
        <f t="shared" si="9"/>
        <v>0</v>
      </c>
      <c r="G102" s="8" t="e">
        <f t="shared" si="6"/>
        <v>#DIV/0!</v>
      </c>
      <c r="H102" s="19">
        <v>0</v>
      </c>
    </row>
    <row r="103" spans="1:8" ht="27" hidden="1" customHeight="1">
      <c r="A103" s="10" t="s">
        <v>256</v>
      </c>
      <c r="B103" s="11" t="s">
        <v>139</v>
      </c>
      <c r="C103" s="12" t="s">
        <v>140</v>
      </c>
      <c r="D103" s="13">
        <v>0</v>
      </c>
      <c r="E103" s="13">
        <v>0</v>
      </c>
      <c r="F103" s="13">
        <v>0</v>
      </c>
      <c r="G103" s="8" t="e">
        <f t="shared" si="6"/>
        <v>#DIV/0!</v>
      </c>
      <c r="H103" s="13">
        <v>0</v>
      </c>
    </row>
    <row r="104" spans="1:8" ht="13">
      <c r="A104" s="23" t="s">
        <v>302</v>
      </c>
      <c r="B104" s="18"/>
      <c r="C104" s="31" t="s">
        <v>303</v>
      </c>
      <c r="D104" s="19">
        <f>SUM(D105:D112)</f>
        <v>22.6</v>
      </c>
      <c r="E104" s="19">
        <f>SUM(E105:E114)</f>
        <v>22.6</v>
      </c>
      <c r="F104" s="19">
        <f>SUM(F105:F114)</f>
        <v>10</v>
      </c>
      <c r="G104" s="8">
        <f t="shared" si="6"/>
        <v>44.247787610619469</v>
      </c>
      <c r="H104" s="19">
        <f>SUM(H105:H114)</f>
        <v>226</v>
      </c>
    </row>
    <row r="105" spans="1:8" ht="52">
      <c r="A105" s="21" t="s">
        <v>302</v>
      </c>
      <c r="B105" s="11" t="s">
        <v>309</v>
      </c>
      <c r="C105" s="12" t="s">
        <v>304</v>
      </c>
      <c r="D105" s="13">
        <v>10</v>
      </c>
      <c r="E105" s="13">
        <v>10</v>
      </c>
      <c r="F105" s="13">
        <v>0</v>
      </c>
      <c r="G105" s="15">
        <f t="shared" si="6"/>
        <v>0</v>
      </c>
      <c r="H105" s="13">
        <v>100</v>
      </c>
    </row>
    <row r="106" spans="1:8" ht="91">
      <c r="A106" s="21" t="s">
        <v>302</v>
      </c>
      <c r="B106" s="11" t="s">
        <v>345</v>
      </c>
      <c r="C106" s="12" t="s">
        <v>344</v>
      </c>
      <c r="D106" s="13">
        <v>0</v>
      </c>
      <c r="E106" s="13">
        <v>0</v>
      </c>
      <c r="F106" s="13">
        <v>2.2000000000000002</v>
      </c>
      <c r="G106" s="8"/>
      <c r="H106" s="13">
        <v>0</v>
      </c>
    </row>
    <row r="107" spans="1:8" ht="65">
      <c r="A107" s="21" t="s">
        <v>302</v>
      </c>
      <c r="B107" s="11" t="s">
        <v>310</v>
      </c>
      <c r="C107" s="12" t="s">
        <v>305</v>
      </c>
      <c r="D107" s="13">
        <v>4</v>
      </c>
      <c r="E107" s="13">
        <v>4</v>
      </c>
      <c r="F107" s="13">
        <v>0</v>
      </c>
      <c r="G107" s="15">
        <f t="shared" si="6"/>
        <v>0</v>
      </c>
      <c r="H107" s="13">
        <v>40</v>
      </c>
    </row>
    <row r="108" spans="1:8" ht="52">
      <c r="A108" s="21" t="s">
        <v>302</v>
      </c>
      <c r="B108" s="11" t="s">
        <v>311</v>
      </c>
      <c r="C108" s="12" t="s">
        <v>306</v>
      </c>
      <c r="D108" s="13">
        <v>3</v>
      </c>
      <c r="E108" s="13">
        <v>3</v>
      </c>
      <c r="F108" s="13">
        <v>0</v>
      </c>
      <c r="G108" s="15">
        <f t="shared" si="6"/>
        <v>0</v>
      </c>
      <c r="H108" s="13">
        <v>30</v>
      </c>
    </row>
    <row r="109" spans="1:8" ht="65">
      <c r="A109" s="21" t="s">
        <v>302</v>
      </c>
      <c r="B109" s="11" t="s">
        <v>347</v>
      </c>
      <c r="C109" s="12" t="s">
        <v>346</v>
      </c>
      <c r="D109" s="13">
        <v>0</v>
      </c>
      <c r="E109" s="13">
        <v>0</v>
      </c>
      <c r="F109" s="13">
        <v>0.2</v>
      </c>
      <c r="G109" s="8"/>
      <c r="H109" s="13">
        <v>0</v>
      </c>
    </row>
    <row r="110" spans="1:8" ht="52">
      <c r="A110" s="21" t="s">
        <v>302</v>
      </c>
      <c r="B110" s="11" t="s">
        <v>312</v>
      </c>
      <c r="C110" s="12" t="s">
        <v>307</v>
      </c>
      <c r="D110" s="13">
        <v>0.6</v>
      </c>
      <c r="E110" s="13">
        <v>0.6</v>
      </c>
      <c r="F110" s="13">
        <v>0</v>
      </c>
      <c r="G110" s="15">
        <f t="shared" si="6"/>
        <v>0</v>
      </c>
      <c r="H110" s="13">
        <v>6</v>
      </c>
    </row>
    <row r="111" spans="1:8" ht="65">
      <c r="A111" s="21" t="s">
        <v>302</v>
      </c>
      <c r="B111" s="11" t="s">
        <v>349</v>
      </c>
      <c r="C111" s="12" t="s">
        <v>348</v>
      </c>
      <c r="D111" s="13">
        <v>0</v>
      </c>
      <c r="E111" s="13">
        <v>0</v>
      </c>
      <c r="F111" s="13">
        <v>0.5</v>
      </c>
      <c r="G111" s="8"/>
      <c r="H111" s="13">
        <v>0</v>
      </c>
    </row>
    <row r="112" spans="1:8" ht="65">
      <c r="A112" s="21" t="s">
        <v>302</v>
      </c>
      <c r="B112" s="11" t="s">
        <v>313</v>
      </c>
      <c r="C112" s="12" t="s">
        <v>308</v>
      </c>
      <c r="D112" s="13">
        <v>5</v>
      </c>
      <c r="E112" s="13">
        <v>5</v>
      </c>
      <c r="F112" s="13">
        <v>0</v>
      </c>
      <c r="G112" s="15">
        <f t="shared" si="6"/>
        <v>0</v>
      </c>
      <c r="H112" s="13">
        <v>50</v>
      </c>
    </row>
    <row r="113" spans="1:8" ht="78">
      <c r="A113" s="21" t="s">
        <v>302</v>
      </c>
      <c r="B113" s="11" t="s">
        <v>352</v>
      </c>
      <c r="C113" s="12" t="s">
        <v>350</v>
      </c>
      <c r="D113" s="13">
        <v>0</v>
      </c>
      <c r="E113" s="13">
        <v>0</v>
      </c>
      <c r="F113" s="13">
        <v>6.8</v>
      </c>
      <c r="G113" s="8"/>
      <c r="H113" s="13">
        <v>0</v>
      </c>
    </row>
    <row r="114" spans="1:8" ht="65">
      <c r="A114" s="21" t="s">
        <v>302</v>
      </c>
      <c r="B114" s="11" t="s">
        <v>353</v>
      </c>
      <c r="C114" s="12" t="s">
        <v>351</v>
      </c>
      <c r="D114" s="13">
        <v>0</v>
      </c>
      <c r="E114" s="13">
        <v>0</v>
      </c>
      <c r="F114" s="13">
        <v>0.3</v>
      </c>
      <c r="G114" s="8"/>
      <c r="H114" s="13">
        <v>0</v>
      </c>
    </row>
    <row r="115" spans="1:8" ht="13">
      <c r="A115" s="23" t="s">
        <v>315</v>
      </c>
      <c r="B115" s="18"/>
      <c r="C115" s="31" t="s">
        <v>314</v>
      </c>
      <c r="D115" s="19">
        <f>SUM(D116:D129)</f>
        <v>91.5</v>
      </c>
      <c r="E115" s="19">
        <f>SUM(E116:E131)</f>
        <v>91.5</v>
      </c>
      <c r="F115" s="19">
        <f>SUM(F116:F131)</f>
        <v>92.4</v>
      </c>
      <c r="G115" s="8">
        <f t="shared" si="6"/>
        <v>100.98360655737706</v>
      </c>
      <c r="H115" s="19">
        <f>SUM(H116:H131)</f>
        <v>1662.3</v>
      </c>
    </row>
    <row r="116" spans="1:8" ht="65">
      <c r="A116" s="21" t="s">
        <v>315</v>
      </c>
      <c r="B116" s="11" t="s">
        <v>310</v>
      </c>
      <c r="C116" s="12" t="s">
        <v>305</v>
      </c>
      <c r="D116" s="13">
        <v>1.1000000000000001</v>
      </c>
      <c r="E116" s="13">
        <v>1.1000000000000001</v>
      </c>
      <c r="F116" s="13">
        <v>0</v>
      </c>
      <c r="G116" s="15">
        <f t="shared" si="6"/>
        <v>0</v>
      </c>
      <c r="H116" s="13">
        <v>48</v>
      </c>
    </row>
    <row r="117" spans="1:8" ht="91">
      <c r="A117" s="21" t="s">
        <v>315</v>
      </c>
      <c r="B117" s="11" t="s">
        <v>358</v>
      </c>
      <c r="C117" s="12" t="s">
        <v>354</v>
      </c>
      <c r="D117" s="13">
        <v>0</v>
      </c>
      <c r="E117" s="13">
        <v>0</v>
      </c>
      <c r="F117" s="13">
        <v>8</v>
      </c>
      <c r="G117" s="8"/>
      <c r="H117" s="13">
        <v>0</v>
      </c>
    </row>
    <row r="118" spans="1:8" ht="117">
      <c r="A118" s="21" t="s">
        <v>315</v>
      </c>
      <c r="B118" s="11" t="s">
        <v>359</v>
      </c>
      <c r="C118" s="12" t="s">
        <v>355</v>
      </c>
      <c r="D118" s="13">
        <v>0</v>
      </c>
      <c r="E118" s="13">
        <v>0</v>
      </c>
      <c r="F118" s="13">
        <v>2.2000000000000002</v>
      </c>
      <c r="G118" s="8"/>
      <c r="H118" s="13">
        <v>0</v>
      </c>
    </row>
    <row r="119" spans="1:8" ht="78">
      <c r="A119" s="21" t="s">
        <v>315</v>
      </c>
      <c r="B119" s="11" t="s">
        <v>360</v>
      </c>
      <c r="C119" s="12" t="s">
        <v>356</v>
      </c>
      <c r="D119" s="13">
        <v>0</v>
      </c>
      <c r="E119" s="13">
        <v>0</v>
      </c>
      <c r="F119" s="13">
        <v>35.5</v>
      </c>
      <c r="G119" s="8"/>
      <c r="H119" s="13">
        <v>0</v>
      </c>
    </row>
    <row r="120" spans="1:8" ht="78">
      <c r="A120" s="21" t="s">
        <v>315</v>
      </c>
      <c r="B120" s="11" t="s">
        <v>361</v>
      </c>
      <c r="C120" s="12" t="s">
        <v>357</v>
      </c>
      <c r="D120" s="13">
        <v>0</v>
      </c>
      <c r="E120" s="13">
        <v>0</v>
      </c>
      <c r="F120" s="13">
        <v>1</v>
      </c>
      <c r="G120" s="8"/>
      <c r="H120" s="13">
        <v>0</v>
      </c>
    </row>
    <row r="121" spans="1:8" ht="65">
      <c r="A121" s="21" t="s">
        <v>315</v>
      </c>
      <c r="B121" s="11" t="s">
        <v>347</v>
      </c>
      <c r="C121" s="12" t="s">
        <v>346</v>
      </c>
      <c r="D121" s="13">
        <v>0</v>
      </c>
      <c r="E121" s="13">
        <v>0</v>
      </c>
      <c r="F121" s="13">
        <v>0.1</v>
      </c>
      <c r="G121" s="8"/>
      <c r="H121" s="13">
        <v>0</v>
      </c>
    </row>
    <row r="122" spans="1:8" ht="65">
      <c r="A122" s="21" t="s">
        <v>315</v>
      </c>
      <c r="B122" s="11" t="s">
        <v>319</v>
      </c>
      <c r="C122" s="12" t="s">
        <v>316</v>
      </c>
      <c r="D122" s="13">
        <v>3.3</v>
      </c>
      <c r="E122" s="13">
        <v>3.3</v>
      </c>
      <c r="F122" s="13">
        <v>0</v>
      </c>
      <c r="G122" s="15">
        <f t="shared" si="6"/>
        <v>0</v>
      </c>
      <c r="H122" s="13">
        <v>150</v>
      </c>
    </row>
    <row r="123" spans="1:8" ht="65">
      <c r="A123" s="21" t="s">
        <v>315</v>
      </c>
      <c r="B123" s="11" t="s">
        <v>320</v>
      </c>
      <c r="C123" s="12" t="s">
        <v>317</v>
      </c>
      <c r="D123" s="13">
        <v>41</v>
      </c>
      <c r="E123" s="13">
        <v>41</v>
      </c>
      <c r="F123" s="13">
        <v>0</v>
      </c>
      <c r="G123" s="15">
        <f t="shared" si="6"/>
        <v>0</v>
      </c>
      <c r="H123" s="13">
        <v>613.5</v>
      </c>
    </row>
    <row r="124" spans="1:8" ht="78">
      <c r="A124" s="21" t="s">
        <v>315</v>
      </c>
      <c r="B124" s="11" t="s">
        <v>363</v>
      </c>
      <c r="C124" s="12" t="s">
        <v>362</v>
      </c>
      <c r="D124" s="13">
        <v>0</v>
      </c>
      <c r="E124" s="13">
        <v>0</v>
      </c>
      <c r="F124" s="13">
        <v>3</v>
      </c>
      <c r="G124" s="8"/>
      <c r="H124" s="13">
        <v>0</v>
      </c>
    </row>
    <row r="125" spans="1:8" ht="78">
      <c r="A125" s="21" t="s">
        <v>315</v>
      </c>
      <c r="B125" s="11" t="s">
        <v>321</v>
      </c>
      <c r="C125" s="12" t="s">
        <v>318</v>
      </c>
      <c r="D125" s="13">
        <v>0.4</v>
      </c>
      <c r="E125" s="13">
        <v>0.4</v>
      </c>
      <c r="F125" s="13">
        <v>0</v>
      </c>
      <c r="G125" s="15">
        <f t="shared" si="6"/>
        <v>0</v>
      </c>
      <c r="H125" s="13">
        <v>18.3</v>
      </c>
    </row>
    <row r="126" spans="1:8" ht="52">
      <c r="A126" s="21" t="s">
        <v>315</v>
      </c>
      <c r="B126" s="11" t="s">
        <v>312</v>
      </c>
      <c r="C126" s="12" t="s">
        <v>307</v>
      </c>
      <c r="D126" s="13">
        <v>35</v>
      </c>
      <c r="E126" s="13">
        <v>35</v>
      </c>
      <c r="F126" s="13">
        <v>0</v>
      </c>
      <c r="G126" s="15">
        <f t="shared" si="6"/>
        <v>0</v>
      </c>
      <c r="H126" s="13">
        <v>355.5</v>
      </c>
    </row>
    <row r="127" spans="1:8" ht="117">
      <c r="A127" s="21" t="s">
        <v>315</v>
      </c>
      <c r="B127" s="11" t="s">
        <v>365</v>
      </c>
      <c r="C127" s="12" t="s">
        <v>364</v>
      </c>
      <c r="D127" s="13">
        <v>0</v>
      </c>
      <c r="E127" s="13">
        <v>0</v>
      </c>
      <c r="F127" s="13">
        <v>5.6</v>
      </c>
      <c r="G127" s="8"/>
      <c r="H127" s="13">
        <v>0</v>
      </c>
    </row>
    <row r="128" spans="1:8" ht="65">
      <c r="A128" s="21" t="s">
        <v>315</v>
      </c>
      <c r="B128" s="11" t="s">
        <v>349</v>
      </c>
      <c r="C128" s="12" t="s">
        <v>348</v>
      </c>
      <c r="D128" s="13">
        <v>0</v>
      </c>
      <c r="E128" s="13">
        <v>0</v>
      </c>
      <c r="F128" s="13">
        <v>2</v>
      </c>
      <c r="G128" s="8"/>
      <c r="H128" s="13">
        <v>0</v>
      </c>
    </row>
    <row r="129" spans="1:8" ht="65">
      <c r="A129" s="21" t="s">
        <v>315</v>
      </c>
      <c r="B129" s="11" t="s">
        <v>313</v>
      </c>
      <c r="C129" s="12" t="s">
        <v>308</v>
      </c>
      <c r="D129" s="13">
        <v>10.7</v>
      </c>
      <c r="E129" s="13">
        <v>10.7</v>
      </c>
      <c r="F129" s="13">
        <v>0</v>
      </c>
      <c r="G129" s="15">
        <f t="shared" si="6"/>
        <v>0</v>
      </c>
      <c r="H129" s="13">
        <v>477</v>
      </c>
    </row>
    <row r="130" spans="1:8" ht="78">
      <c r="A130" s="21" t="s">
        <v>315</v>
      </c>
      <c r="B130" s="11" t="s">
        <v>352</v>
      </c>
      <c r="C130" s="12" t="s">
        <v>350</v>
      </c>
      <c r="D130" s="13">
        <v>0</v>
      </c>
      <c r="E130" s="13">
        <v>0</v>
      </c>
      <c r="F130" s="13">
        <v>0.2</v>
      </c>
      <c r="G130" s="8"/>
      <c r="H130" s="13">
        <v>0</v>
      </c>
    </row>
    <row r="131" spans="1:8" ht="65">
      <c r="A131" s="21" t="s">
        <v>315</v>
      </c>
      <c r="B131" s="11" t="s">
        <v>353</v>
      </c>
      <c r="C131" s="12" t="s">
        <v>351</v>
      </c>
      <c r="D131" s="13">
        <v>0</v>
      </c>
      <c r="E131" s="13">
        <v>0</v>
      </c>
      <c r="F131" s="13">
        <v>34.799999999999997</v>
      </c>
      <c r="G131" s="8"/>
      <c r="H131" s="13">
        <v>0</v>
      </c>
    </row>
    <row r="132" spans="1:8" s="9" customFormat="1" ht="13">
      <c r="A132" s="5" t="s">
        <v>151</v>
      </c>
      <c r="B132" s="11" t="s">
        <v>19</v>
      </c>
      <c r="C132" s="7" t="s">
        <v>152</v>
      </c>
      <c r="D132" s="8">
        <f>SUM(D134:D142)</f>
        <v>54</v>
      </c>
      <c r="E132" s="8">
        <f>SUM(E134:E142)</f>
        <v>19631.3</v>
      </c>
      <c r="F132" s="8">
        <f>SUM(F133:F142)</f>
        <v>19632.5</v>
      </c>
      <c r="G132" s="8">
        <f t="shared" si="6"/>
        <v>100.00611268739208</v>
      </c>
      <c r="H132" s="8">
        <f>SUM(H134:H142)</f>
        <v>19739.3</v>
      </c>
    </row>
    <row r="133" spans="1:8" s="9" customFormat="1" ht="26" hidden="1">
      <c r="A133" s="21" t="s">
        <v>151</v>
      </c>
      <c r="B133" s="11" t="s">
        <v>167</v>
      </c>
      <c r="C133" s="34" t="s">
        <v>168</v>
      </c>
      <c r="D133" s="15">
        <v>0</v>
      </c>
      <c r="E133" s="15">
        <v>0</v>
      </c>
      <c r="F133" s="15">
        <v>0</v>
      </c>
      <c r="G133" s="8" t="e">
        <f t="shared" si="6"/>
        <v>#DIV/0!</v>
      </c>
      <c r="H133" s="15">
        <v>0</v>
      </c>
    </row>
    <row r="134" spans="1:8" ht="52">
      <c r="A134" s="10" t="s">
        <v>151</v>
      </c>
      <c r="B134" s="11" t="s">
        <v>257</v>
      </c>
      <c r="C134" s="12" t="s">
        <v>258</v>
      </c>
      <c r="D134" s="13">
        <v>0</v>
      </c>
      <c r="E134" s="13">
        <v>9042.2999999999993</v>
      </c>
      <c r="F134" s="13">
        <v>9096.2999999999993</v>
      </c>
      <c r="G134" s="15">
        <f t="shared" si="6"/>
        <v>100.5971931919976</v>
      </c>
      <c r="H134" s="15">
        <v>9042.2999999999993</v>
      </c>
    </row>
    <row r="135" spans="1:8" ht="39">
      <c r="A135" s="10" t="s">
        <v>151</v>
      </c>
      <c r="B135" s="11" t="s">
        <v>259</v>
      </c>
      <c r="C135" s="34" t="s">
        <v>260</v>
      </c>
      <c r="D135" s="13">
        <v>54</v>
      </c>
      <c r="E135" s="13">
        <v>54</v>
      </c>
      <c r="F135" s="13">
        <v>0</v>
      </c>
      <c r="G135" s="15">
        <f t="shared" si="6"/>
        <v>0</v>
      </c>
      <c r="H135" s="15">
        <v>162</v>
      </c>
    </row>
    <row r="136" spans="1:8" ht="44.4" customHeight="1">
      <c r="A136" s="10" t="s">
        <v>151</v>
      </c>
      <c r="B136" s="11" t="s">
        <v>282</v>
      </c>
      <c r="C136" s="12" t="s">
        <v>153</v>
      </c>
      <c r="D136" s="13">
        <v>0</v>
      </c>
      <c r="E136" s="13">
        <v>9960</v>
      </c>
      <c r="F136" s="13">
        <v>9960</v>
      </c>
      <c r="G136" s="15">
        <f t="shared" si="6"/>
        <v>100</v>
      </c>
      <c r="H136" s="15">
        <v>9960</v>
      </c>
    </row>
    <row r="137" spans="1:8" ht="44.4" customHeight="1">
      <c r="A137" s="10" t="s">
        <v>151</v>
      </c>
      <c r="B137" s="11" t="s">
        <v>366</v>
      </c>
      <c r="C137" s="12" t="s">
        <v>367</v>
      </c>
      <c r="D137" s="13">
        <v>0</v>
      </c>
      <c r="E137" s="13">
        <v>575</v>
      </c>
      <c r="F137" s="13">
        <v>575</v>
      </c>
      <c r="G137" s="15">
        <f t="shared" si="6"/>
        <v>100</v>
      </c>
      <c r="H137" s="15">
        <v>575</v>
      </c>
    </row>
    <row r="138" spans="1:8" ht="11.4" hidden="1" customHeight="1">
      <c r="A138" s="10" t="s">
        <v>151</v>
      </c>
      <c r="B138" s="11" t="s">
        <v>283</v>
      </c>
      <c r="C138" s="12" t="s">
        <v>154</v>
      </c>
      <c r="D138" s="13"/>
      <c r="E138" s="13"/>
      <c r="F138" s="13"/>
      <c r="G138" s="15" t="e">
        <f t="shared" si="6"/>
        <v>#DIV/0!</v>
      </c>
      <c r="H138" s="15">
        <v>0</v>
      </c>
    </row>
    <row r="139" spans="1:8" ht="26" hidden="1">
      <c r="A139" s="10" t="s">
        <v>151</v>
      </c>
      <c r="B139" s="11" t="s">
        <v>284</v>
      </c>
      <c r="C139" s="12" t="s">
        <v>163</v>
      </c>
      <c r="D139" s="13">
        <v>0</v>
      </c>
      <c r="E139" s="13">
        <v>0</v>
      </c>
      <c r="F139" s="13">
        <v>0</v>
      </c>
      <c r="G139" s="15" t="e">
        <f t="shared" si="6"/>
        <v>#DIV/0!</v>
      </c>
      <c r="H139" s="15">
        <v>0</v>
      </c>
    </row>
    <row r="140" spans="1:8" ht="26.4" customHeight="1">
      <c r="A140" s="10" t="s">
        <v>151</v>
      </c>
      <c r="B140" s="11" t="s">
        <v>285</v>
      </c>
      <c r="C140" s="12" t="s">
        <v>156</v>
      </c>
      <c r="D140" s="13">
        <v>0</v>
      </c>
      <c r="E140" s="13">
        <v>0</v>
      </c>
      <c r="F140" s="13">
        <v>1.2</v>
      </c>
      <c r="G140" s="15"/>
      <c r="H140" s="13">
        <v>0</v>
      </c>
    </row>
    <row r="141" spans="1:8" ht="26.4" hidden="1" customHeight="1">
      <c r="A141" s="10" t="s">
        <v>151</v>
      </c>
      <c r="B141" s="11" t="s">
        <v>286</v>
      </c>
      <c r="C141" s="12" t="s">
        <v>157</v>
      </c>
      <c r="D141" s="13">
        <v>0</v>
      </c>
      <c r="E141" s="13">
        <v>0</v>
      </c>
      <c r="F141" s="13">
        <v>0</v>
      </c>
      <c r="G141" s="8" t="e">
        <f t="shared" si="6"/>
        <v>#DIV/0!</v>
      </c>
      <c r="H141" s="13">
        <v>0</v>
      </c>
    </row>
    <row r="142" spans="1:8" ht="26" hidden="1">
      <c r="A142" s="10" t="s">
        <v>151</v>
      </c>
      <c r="B142" s="11" t="s">
        <v>281</v>
      </c>
      <c r="C142" s="12" t="s">
        <v>158</v>
      </c>
      <c r="D142" s="13">
        <v>0</v>
      </c>
      <c r="E142" s="13">
        <v>0</v>
      </c>
      <c r="F142" s="13">
        <v>0</v>
      </c>
      <c r="G142" s="8" t="e">
        <f t="shared" ref="G142:G205" si="10">F142/E142*100</f>
        <v>#DIV/0!</v>
      </c>
      <c r="H142" s="13">
        <v>0</v>
      </c>
    </row>
    <row r="143" spans="1:8" s="9" customFormat="1" ht="13.25" customHeight="1">
      <c r="A143" s="5" t="s">
        <v>159</v>
      </c>
      <c r="B143" s="11" t="s">
        <v>19</v>
      </c>
      <c r="C143" s="7" t="s">
        <v>160</v>
      </c>
      <c r="D143" s="8">
        <f>SUM(D145:D159)</f>
        <v>339847.9</v>
      </c>
      <c r="E143" s="8">
        <f t="shared" ref="E143:F143" si="11">SUM(E145:E159)</f>
        <v>285407.09999999992</v>
      </c>
      <c r="F143" s="8">
        <f t="shared" si="11"/>
        <v>285751.09999999998</v>
      </c>
      <c r="G143" s="8">
        <f t="shared" si="10"/>
        <v>100.1205295873859</v>
      </c>
      <c r="H143" s="8">
        <f>SUM(H145:H159)</f>
        <v>1783591.2000000002</v>
      </c>
    </row>
    <row r="144" spans="1:8" s="9" customFormat="1" ht="26" hidden="1">
      <c r="A144" s="21" t="s">
        <v>159</v>
      </c>
      <c r="B144" s="11" t="s">
        <v>167</v>
      </c>
      <c r="C144" s="34" t="s">
        <v>168</v>
      </c>
      <c r="D144" s="15"/>
      <c r="E144" s="15">
        <v>0</v>
      </c>
      <c r="F144" s="15"/>
      <c r="G144" s="8" t="e">
        <f t="shared" si="10"/>
        <v>#DIV/0!</v>
      </c>
      <c r="H144" s="15"/>
    </row>
    <row r="145" spans="1:8" ht="52">
      <c r="A145" s="10" t="s">
        <v>159</v>
      </c>
      <c r="B145" s="11" t="s">
        <v>257</v>
      </c>
      <c r="C145" s="12" t="s">
        <v>258</v>
      </c>
      <c r="D145" s="13">
        <v>0</v>
      </c>
      <c r="E145" s="13">
        <v>31838</v>
      </c>
      <c r="F145" s="13">
        <v>31844</v>
      </c>
      <c r="G145" s="15">
        <f t="shared" si="10"/>
        <v>100.01884540486212</v>
      </c>
      <c r="H145" s="13">
        <v>31838</v>
      </c>
    </row>
    <row r="146" spans="1:8" ht="39">
      <c r="A146" s="10" t="s">
        <v>159</v>
      </c>
      <c r="B146" s="11" t="s">
        <v>259</v>
      </c>
      <c r="C146" s="34" t="s">
        <v>260</v>
      </c>
      <c r="D146" s="13">
        <v>1.4</v>
      </c>
      <c r="E146" s="13">
        <v>1.4</v>
      </c>
      <c r="F146" s="13">
        <v>340.7</v>
      </c>
      <c r="G146" s="15">
        <f t="shared" si="10"/>
        <v>24335.714285714286</v>
      </c>
      <c r="H146" s="13">
        <v>1.4</v>
      </c>
    </row>
    <row r="147" spans="1:8" ht="52">
      <c r="A147" s="10" t="s">
        <v>159</v>
      </c>
      <c r="B147" s="35" t="s">
        <v>261</v>
      </c>
      <c r="C147" s="34" t="s">
        <v>262</v>
      </c>
      <c r="D147" s="13">
        <v>1.3</v>
      </c>
      <c r="E147" s="13">
        <v>1.3</v>
      </c>
      <c r="F147" s="13">
        <v>4.2</v>
      </c>
      <c r="G147" s="15">
        <f t="shared" si="10"/>
        <v>323.07692307692309</v>
      </c>
      <c r="H147" s="13">
        <v>5.2</v>
      </c>
    </row>
    <row r="148" spans="1:8" ht="52.75" hidden="1" customHeight="1">
      <c r="A148" s="10" t="s">
        <v>159</v>
      </c>
      <c r="B148" s="11" t="s">
        <v>161</v>
      </c>
      <c r="C148" s="12" t="s">
        <v>162</v>
      </c>
      <c r="D148" s="13">
        <v>0</v>
      </c>
      <c r="E148" s="13">
        <v>0</v>
      </c>
      <c r="F148" s="13">
        <v>0</v>
      </c>
      <c r="G148" s="8" t="e">
        <f t="shared" si="10"/>
        <v>#DIV/0!</v>
      </c>
      <c r="H148" s="13">
        <v>0</v>
      </c>
    </row>
    <row r="149" spans="1:8" ht="13" hidden="1">
      <c r="A149" s="10" t="s">
        <v>159</v>
      </c>
      <c r="B149" s="35" t="s">
        <v>169</v>
      </c>
      <c r="C149" s="34" t="s">
        <v>170</v>
      </c>
      <c r="D149" s="13">
        <v>0</v>
      </c>
      <c r="E149" s="13">
        <v>0</v>
      </c>
      <c r="F149" s="13">
        <v>0</v>
      </c>
      <c r="G149" s="8" t="e">
        <f t="shared" si="10"/>
        <v>#DIV/0!</v>
      </c>
      <c r="H149" s="13">
        <v>0</v>
      </c>
    </row>
    <row r="150" spans="1:8" ht="13" hidden="1">
      <c r="A150" s="10" t="s">
        <v>159</v>
      </c>
      <c r="B150" s="35" t="s">
        <v>208</v>
      </c>
      <c r="C150" s="34" t="s">
        <v>225</v>
      </c>
      <c r="D150" s="13">
        <v>0</v>
      </c>
      <c r="E150" s="13">
        <v>0</v>
      </c>
      <c r="F150" s="13">
        <v>0</v>
      </c>
      <c r="G150" s="8" t="e">
        <f t="shared" si="10"/>
        <v>#DIV/0!</v>
      </c>
      <c r="H150" s="13">
        <v>0</v>
      </c>
    </row>
    <row r="151" spans="1:8" ht="39">
      <c r="A151" s="10" t="s">
        <v>159</v>
      </c>
      <c r="B151" s="35" t="s">
        <v>389</v>
      </c>
      <c r="C151" s="34" t="s">
        <v>388</v>
      </c>
      <c r="D151" s="13">
        <v>0</v>
      </c>
      <c r="E151" s="13">
        <v>0</v>
      </c>
      <c r="F151" s="13">
        <v>0</v>
      </c>
      <c r="G151" s="8"/>
      <c r="H151" s="13">
        <v>7815.2</v>
      </c>
    </row>
    <row r="152" spans="1:8" ht="26" hidden="1">
      <c r="A152" s="10" t="s">
        <v>159</v>
      </c>
      <c r="B152" s="36" t="s">
        <v>269</v>
      </c>
      <c r="C152" s="38" t="s">
        <v>226</v>
      </c>
      <c r="D152" s="13">
        <v>0</v>
      </c>
      <c r="E152" s="13">
        <v>0</v>
      </c>
      <c r="F152" s="13">
        <v>0</v>
      </c>
      <c r="G152" s="8" t="e">
        <f t="shared" si="10"/>
        <v>#DIV/0!</v>
      </c>
      <c r="H152" s="13"/>
    </row>
    <row r="153" spans="1:8" ht="13.25" customHeight="1">
      <c r="A153" s="10" t="s">
        <v>159</v>
      </c>
      <c r="B153" s="11" t="s">
        <v>283</v>
      </c>
      <c r="C153" s="12" t="s">
        <v>154</v>
      </c>
      <c r="D153" s="13">
        <v>7454.3</v>
      </c>
      <c r="E153" s="13">
        <v>7654.3</v>
      </c>
      <c r="F153" s="13">
        <v>7654.3</v>
      </c>
      <c r="G153" s="15">
        <f t="shared" si="10"/>
        <v>100</v>
      </c>
      <c r="H153" s="13">
        <v>43735.7</v>
      </c>
    </row>
    <row r="154" spans="1:8" ht="26.4" customHeight="1">
      <c r="A154" s="10" t="s">
        <v>159</v>
      </c>
      <c r="B154" s="11" t="s">
        <v>284</v>
      </c>
      <c r="C154" s="12" t="s">
        <v>163</v>
      </c>
      <c r="D154" s="13">
        <v>332390.90000000002</v>
      </c>
      <c r="E154" s="13">
        <v>251675.1</v>
      </c>
      <c r="F154" s="13">
        <v>251675.1</v>
      </c>
      <c r="G154" s="15">
        <f t="shared" si="10"/>
        <v>100</v>
      </c>
      <c r="H154" s="13">
        <v>1596179.6</v>
      </c>
    </row>
    <row r="155" spans="1:8" ht="13">
      <c r="A155" s="10" t="s">
        <v>159</v>
      </c>
      <c r="B155" s="11" t="s">
        <v>287</v>
      </c>
      <c r="C155" s="12" t="s">
        <v>155</v>
      </c>
      <c r="D155" s="13">
        <v>0</v>
      </c>
      <c r="E155" s="13">
        <v>1802.8</v>
      </c>
      <c r="F155" s="13">
        <v>1802.8</v>
      </c>
      <c r="G155" s="15">
        <f t="shared" si="10"/>
        <v>100</v>
      </c>
      <c r="H155" s="13">
        <v>111581.9</v>
      </c>
    </row>
    <row r="156" spans="1:8" ht="13.25" hidden="1" customHeight="1">
      <c r="A156" s="10" t="s">
        <v>159</v>
      </c>
      <c r="B156" s="11" t="s">
        <v>288</v>
      </c>
      <c r="C156" s="12" t="s">
        <v>164</v>
      </c>
      <c r="D156" s="13">
        <v>0</v>
      </c>
      <c r="E156" s="13"/>
      <c r="F156" s="13"/>
      <c r="G156" s="15" t="e">
        <f t="shared" si="10"/>
        <v>#DIV/0!</v>
      </c>
      <c r="H156" s="13">
        <v>0</v>
      </c>
    </row>
    <row r="157" spans="1:8" ht="26" hidden="1">
      <c r="A157" s="10" t="s">
        <v>159</v>
      </c>
      <c r="B157" s="32" t="s">
        <v>285</v>
      </c>
      <c r="C157" s="33" t="s">
        <v>156</v>
      </c>
      <c r="D157" s="13">
        <v>0</v>
      </c>
      <c r="E157" s="13">
        <v>0</v>
      </c>
      <c r="F157" s="13">
        <v>0</v>
      </c>
      <c r="G157" s="15" t="e">
        <f t="shared" si="10"/>
        <v>#DIV/0!</v>
      </c>
      <c r="H157" s="13">
        <v>0</v>
      </c>
    </row>
    <row r="158" spans="1:8" ht="26.4" customHeight="1">
      <c r="A158" s="10" t="s">
        <v>159</v>
      </c>
      <c r="B158" s="11" t="s">
        <v>286</v>
      </c>
      <c r="C158" s="12" t="s">
        <v>157</v>
      </c>
      <c r="D158" s="13">
        <v>0</v>
      </c>
      <c r="E158" s="13">
        <v>1617.6</v>
      </c>
      <c r="F158" s="13">
        <v>1617.6</v>
      </c>
      <c r="G158" s="15">
        <f t="shared" si="10"/>
        <v>100</v>
      </c>
      <c r="H158" s="13">
        <v>1617.6</v>
      </c>
    </row>
    <row r="159" spans="1:8" ht="26">
      <c r="A159" s="10" t="s">
        <v>159</v>
      </c>
      <c r="B159" s="11" t="s">
        <v>281</v>
      </c>
      <c r="C159" s="12" t="s">
        <v>158</v>
      </c>
      <c r="D159" s="13">
        <v>0</v>
      </c>
      <c r="E159" s="13">
        <v>-9183.4</v>
      </c>
      <c r="F159" s="13">
        <v>-9187.6</v>
      </c>
      <c r="G159" s="15">
        <f t="shared" si="10"/>
        <v>100.04573469521094</v>
      </c>
      <c r="H159" s="13">
        <v>-9183.4</v>
      </c>
    </row>
    <row r="160" spans="1:8" s="9" customFormat="1" ht="13.25" customHeight="1">
      <c r="A160" s="5" t="s">
        <v>165</v>
      </c>
      <c r="B160" s="11" t="s">
        <v>19</v>
      </c>
      <c r="C160" s="7" t="s">
        <v>166</v>
      </c>
      <c r="D160" s="8">
        <f>SUM(D162:D166)</f>
        <v>18667.400000000001</v>
      </c>
      <c r="E160" s="8">
        <f>SUM(E161:E166)</f>
        <v>18667.400000000001</v>
      </c>
      <c r="F160" s="8">
        <f>SUM(F161:F166)</f>
        <v>18667.400000000001</v>
      </c>
      <c r="G160" s="8">
        <f t="shared" si="10"/>
        <v>100</v>
      </c>
      <c r="H160" s="8">
        <f>SUM(H161:H166)</f>
        <v>187614.80000000002</v>
      </c>
    </row>
    <row r="161" spans="1:8" s="9" customFormat="1" ht="26" hidden="1">
      <c r="A161" s="21" t="s">
        <v>165</v>
      </c>
      <c r="B161" s="35" t="s">
        <v>263</v>
      </c>
      <c r="C161" s="34" t="s">
        <v>264</v>
      </c>
      <c r="D161" s="15">
        <v>0</v>
      </c>
      <c r="E161" s="15">
        <v>0</v>
      </c>
      <c r="F161" s="15">
        <v>0</v>
      </c>
      <c r="G161" s="8" t="e">
        <f t="shared" si="10"/>
        <v>#DIV/0!</v>
      </c>
      <c r="H161" s="15">
        <v>0</v>
      </c>
    </row>
    <row r="162" spans="1:8" s="20" customFormat="1" ht="26.4" hidden="1" customHeight="1">
      <c r="A162" s="10" t="s">
        <v>165</v>
      </c>
      <c r="B162" s="11" t="s">
        <v>167</v>
      </c>
      <c r="C162" s="12" t="s">
        <v>168</v>
      </c>
      <c r="D162" s="13">
        <v>0</v>
      </c>
      <c r="E162" s="13">
        <v>0</v>
      </c>
      <c r="F162" s="13">
        <v>0</v>
      </c>
      <c r="G162" s="8" t="e">
        <f t="shared" si="10"/>
        <v>#DIV/0!</v>
      </c>
      <c r="H162" s="13">
        <v>0</v>
      </c>
    </row>
    <row r="163" spans="1:8" ht="39">
      <c r="A163" s="10" t="s">
        <v>165</v>
      </c>
      <c r="B163" s="11" t="s">
        <v>259</v>
      </c>
      <c r="C163" s="34" t="s">
        <v>260</v>
      </c>
      <c r="D163" s="13">
        <v>0</v>
      </c>
      <c r="E163" s="13">
        <v>0</v>
      </c>
      <c r="F163" s="13">
        <v>0</v>
      </c>
      <c r="G163" s="8"/>
      <c r="H163" s="13">
        <v>111</v>
      </c>
    </row>
    <row r="164" spans="1:8" ht="19.75" customHeight="1">
      <c r="A164" s="10" t="s">
        <v>165</v>
      </c>
      <c r="B164" s="11" t="s">
        <v>322</v>
      </c>
      <c r="C164" s="12" t="s">
        <v>323</v>
      </c>
      <c r="D164" s="13">
        <v>18667.400000000001</v>
      </c>
      <c r="E164" s="13">
        <v>18667.400000000001</v>
      </c>
      <c r="F164" s="13">
        <v>18667.400000000001</v>
      </c>
      <c r="G164" s="15">
        <f t="shared" si="10"/>
        <v>100</v>
      </c>
      <c r="H164" s="13">
        <v>187490.7</v>
      </c>
    </row>
    <row r="165" spans="1:8" ht="13">
      <c r="A165" s="10" t="s">
        <v>165</v>
      </c>
      <c r="B165" s="11" t="s">
        <v>283</v>
      </c>
      <c r="C165" s="12" t="s">
        <v>154</v>
      </c>
      <c r="D165" s="13">
        <v>0</v>
      </c>
      <c r="E165" s="13">
        <v>0</v>
      </c>
      <c r="F165" s="13">
        <v>0</v>
      </c>
      <c r="G165" s="8"/>
      <c r="H165" s="13">
        <v>13.1</v>
      </c>
    </row>
    <row r="166" spans="1:8" ht="26.4" hidden="1" customHeight="1">
      <c r="A166" s="10" t="s">
        <v>165</v>
      </c>
      <c r="B166" s="11" t="s">
        <v>284</v>
      </c>
      <c r="C166" s="12" t="s">
        <v>163</v>
      </c>
      <c r="D166" s="13">
        <v>0</v>
      </c>
      <c r="E166" s="13">
        <v>0</v>
      </c>
      <c r="F166" s="13">
        <v>0</v>
      </c>
      <c r="G166" s="8" t="e">
        <f t="shared" si="10"/>
        <v>#DIV/0!</v>
      </c>
      <c r="H166" s="13"/>
    </row>
    <row r="167" spans="1:8" s="9" customFormat="1" ht="26.4" customHeight="1">
      <c r="A167" s="5" t="s">
        <v>171</v>
      </c>
      <c r="B167" s="11" t="s">
        <v>19</v>
      </c>
      <c r="C167" s="7" t="s">
        <v>172</v>
      </c>
      <c r="D167" s="8">
        <f>SUM(D168:D206)</f>
        <v>70139.900000000009</v>
      </c>
      <c r="E167" s="8">
        <f>SUM(E168:E206)</f>
        <v>176893.09999999998</v>
      </c>
      <c r="F167" s="8">
        <f>SUM(F168:F206)</f>
        <v>74199.099999999991</v>
      </c>
      <c r="G167" s="8">
        <f t="shared" si="10"/>
        <v>41.9457288045718</v>
      </c>
      <c r="H167" s="8">
        <f>SUM(H168:H206)</f>
        <v>1273265.5999999996</v>
      </c>
    </row>
    <row r="168" spans="1:8" ht="53" customHeight="1">
      <c r="A168" s="10" t="s">
        <v>171</v>
      </c>
      <c r="B168" s="11" t="s">
        <v>173</v>
      </c>
      <c r="C168" s="12" t="s">
        <v>174</v>
      </c>
      <c r="D168" s="13">
        <v>43608.2</v>
      </c>
      <c r="E168" s="13">
        <v>43608.2</v>
      </c>
      <c r="F168" s="13">
        <v>38426.9</v>
      </c>
      <c r="G168" s="15">
        <f t="shared" si="10"/>
        <v>88.118518994134149</v>
      </c>
      <c r="H168" s="13">
        <v>190720.7</v>
      </c>
    </row>
    <row r="169" spans="1:8" ht="53" customHeight="1">
      <c r="A169" s="10" t="s">
        <v>171</v>
      </c>
      <c r="B169" s="11" t="s">
        <v>175</v>
      </c>
      <c r="C169" s="12" t="s">
        <v>176</v>
      </c>
      <c r="D169" s="13">
        <v>1749.4</v>
      </c>
      <c r="E169" s="13">
        <v>1749.4</v>
      </c>
      <c r="F169" s="13">
        <v>1150.8</v>
      </c>
      <c r="G169" s="15">
        <f t="shared" si="10"/>
        <v>65.782554018520628</v>
      </c>
      <c r="H169" s="13">
        <v>7234.6</v>
      </c>
    </row>
    <row r="170" spans="1:8" ht="39.65" customHeight="1">
      <c r="A170" s="10" t="s">
        <v>171</v>
      </c>
      <c r="B170" s="11" t="s">
        <v>177</v>
      </c>
      <c r="C170" s="12" t="s">
        <v>178</v>
      </c>
      <c r="D170" s="13">
        <v>747</v>
      </c>
      <c r="E170" s="13">
        <v>747</v>
      </c>
      <c r="F170" s="13">
        <v>742.6</v>
      </c>
      <c r="G170" s="15">
        <f t="shared" si="10"/>
        <v>99.41097724230255</v>
      </c>
      <c r="H170" s="13">
        <v>3021</v>
      </c>
    </row>
    <row r="171" spans="1:8" ht="26.4" customHeight="1">
      <c r="A171" s="10" t="s">
        <v>171</v>
      </c>
      <c r="B171" s="24" t="s">
        <v>179</v>
      </c>
      <c r="C171" s="22" t="s">
        <v>180</v>
      </c>
      <c r="D171" s="13">
        <v>7700</v>
      </c>
      <c r="E171" s="13">
        <v>7700</v>
      </c>
      <c r="F171" s="13">
        <v>7454.8</v>
      </c>
      <c r="G171" s="15">
        <f t="shared" si="10"/>
        <v>96.815584415584425</v>
      </c>
      <c r="H171" s="13">
        <v>30527.200000000001</v>
      </c>
    </row>
    <row r="172" spans="1:8" ht="66" customHeight="1">
      <c r="A172" s="10" t="s">
        <v>171</v>
      </c>
      <c r="B172" s="24" t="s">
        <v>181</v>
      </c>
      <c r="C172" s="22" t="s">
        <v>182</v>
      </c>
      <c r="D172" s="13">
        <v>1740.9</v>
      </c>
      <c r="E172" s="13">
        <v>1740.9</v>
      </c>
      <c r="F172" s="13">
        <v>1694.6</v>
      </c>
      <c r="G172" s="15">
        <f t="shared" si="10"/>
        <v>97.340456085932558</v>
      </c>
      <c r="H172" s="13">
        <v>6963.8</v>
      </c>
    </row>
    <row r="173" spans="1:8" ht="66" customHeight="1">
      <c r="A173" s="10" t="s">
        <v>171</v>
      </c>
      <c r="B173" s="24" t="s">
        <v>183</v>
      </c>
      <c r="C173" s="22" t="s">
        <v>184</v>
      </c>
      <c r="D173" s="13">
        <v>73.5</v>
      </c>
      <c r="E173" s="13">
        <v>73.5</v>
      </c>
      <c r="F173" s="13">
        <v>27.8</v>
      </c>
      <c r="G173" s="15">
        <f t="shared" si="10"/>
        <v>37.823129251700685</v>
      </c>
      <c r="H173" s="13">
        <v>294.89999999999998</v>
      </c>
    </row>
    <row r="174" spans="1:8" ht="39.65" customHeight="1">
      <c r="A174" s="10" t="s">
        <v>171</v>
      </c>
      <c r="B174" s="11" t="s">
        <v>185</v>
      </c>
      <c r="C174" s="12" t="s">
        <v>186</v>
      </c>
      <c r="D174" s="13">
        <v>0</v>
      </c>
      <c r="E174" s="13">
        <v>0</v>
      </c>
      <c r="F174" s="13">
        <v>0</v>
      </c>
      <c r="G174" s="8"/>
      <c r="H174" s="13">
        <v>10321.6</v>
      </c>
    </row>
    <row r="175" spans="1:8" ht="53" customHeight="1">
      <c r="A175" s="10" t="s">
        <v>171</v>
      </c>
      <c r="B175" s="11" t="s">
        <v>187</v>
      </c>
      <c r="C175" s="12" t="s">
        <v>188</v>
      </c>
      <c r="D175" s="13">
        <v>3830</v>
      </c>
      <c r="E175" s="13">
        <v>3830</v>
      </c>
      <c r="F175" s="13">
        <v>4878.8999999999996</v>
      </c>
      <c r="G175" s="15">
        <f t="shared" si="10"/>
        <v>127.38642297650129</v>
      </c>
      <c r="H175" s="13">
        <v>17945.5</v>
      </c>
    </row>
    <row r="176" spans="1:8" ht="26.4" customHeight="1">
      <c r="A176" s="10" t="s">
        <v>171</v>
      </c>
      <c r="B176" s="11" t="s">
        <v>167</v>
      </c>
      <c r="C176" s="12" t="s">
        <v>168</v>
      </c>
      <c r="D176" s="13">
        <v>2011.6</v>
      </c>
      <c r="E176" s="13">
        <v>72.7</v>
      </c>
      <c r="F176" s="13">
        <v>72.8</v>
      </c>
      <c r="G176" s="15">
        <f t="shared" si="10"/>
        <v>100.13755158184318</v>
      </c>
      <c r="H176" s="13">
        <v>11452</v>
      </c>
    </row>
    <row r="177" spans="1:8" ht="26.4" customHeight="1">
      <c r="A177" s="10" t="s">
        <v>171</v>
      </c>
      <c r="B177" s="11" t="s">
        <v>189</v>
      </c>
      <c r="C177" s="22" t="s">
        <v>190</v>
      </c>
      <c r="D177" s="13">
        <v>220.9</v>
      </c>
      <c r="E177" s="13">
        <v>220.9</v>
      </c>
      <c r="F177" s="13">
        <v>247</v>
      </c>
      <c r="G177" s="15">
        <f t="shared" si="10"/>
        <v>111.8153010411951</v>
      </c>
      <c r="H177" s="13">
        <v>916.6</v>
      </c>
    </row>
    <row r="178" spans="1:8" ht="39">
      <c r="A178" s="10" t="s">
        <v>171</v>
      </c>
      <c r="B178" s="11" t="s">
        <v>259</v>
      </c>
      <c r="C178" s="34" t="s">
        <v>260</v>
      </c>
      <c r="D178" s="13">
        <v>35</v>
      </c>
      <c r="E178" s="13">
        <v>35</v>
      </c>
      <c r="F178" s="13">
        <v>37.5</v>
      </c>
      <c r="G178" s="15">
        <f t="shared" si="10"/>
        <v>107.14285714285714</v>
      </c>
      <c r="H178" s="13">
        <v>192.9</v>
      </c>
    </row>
    <row r="179" spans="1:8" ht="52">
      <c r="A179" s="10" t="s">
        <v>171</v>
      </c>
      <c r="B179" s="11" t="s">
        <v>261</v>
      </c>
      <c r="C179" s="34" t="s">
        <v>262</v>
      </c>
      <c r="D179" s="13">
        <v>0</v>
      </c>
      <c r="E179" s="13">
        <v>0</v>
      </c>
      <c r="F179" s="13">
        <v>2341.9</v>
      </c>
      <c r="G179" s="8"/>
      <c r="H179" s="13">
        <v>0</v>
      </c>
    </row>
    <row r="180" spans="1:8" ht="13">
      <c r="A180" s="10" t="s">
        <v>171</v>
      </c>
      <c r="B180" s="11" t="s">
        <v>191</v>
      </c>
      <c r="C180" s="12" t="s">
        <v>192</v>
      </c>
      <c r="D180" s="13">
        <v>0</v>
      </c>
      <c r="E180" s="13">
        <v>0</v>
      </c>
      <c r="F180" s="13">
        <v>0</v>
      </c>
      <c r="G180" s="8"/>
      <c r="H180" s="13">
        <v>848.1</v>
      </c>
    </row>
    <row r="181" spans="1:8" ht="53" hidden="1" customHeight="1">
      <c r="A181" s="10" t="s">
        <v>171</v>
      </c>
      <c r="B181" s="11" t="s">
        <v>193</v>
      </c>
      <c r="C181" s="12" t="s">
        <v>194</v>
      </c>
      <c r="D181" s="13"/>
      <c r="E181" s="13"/>
      <c r="F181" s="13"/>
      <c r="G181" s="8" t="e">
        <f t="shared" si="10"/>
        <v>#DIV/0!</v>
      </c>
      <c r="H181" s="13"/>
    </row>
    <row r="182" spans="1:8" ht="84" customHeight="1">
      <c r="A182" s="10" t="s">
        <v>171</v>
      </c>
      <c r="B182" s="25" t="s">
        <v>195</v>
      </c>
      <c r="C182" s="12" t="s">
        <v>196</v>
      </c>
      <c r="D182" s="13">
        <v>1450</v>
      </c>
      <c r="E182" s="13">
        <v>218</v>
      </c>
      <c r="F182" s="13">
        <v>88</v>
      </c>
      <c r="G182" s="15">
        <f t="shared" si="10"/>
        <v>40.366972477064223</v>
      </c>
      <c r="H182" s="13">
        <v>16510.900000000001</v>
      </c>
    </row>
    <row r="183" spans="1:8" ht="83" customHeight="1">
      <c r="A183" s="10" t="s">
        <v>171</v>
      </c>
      <c r="B183" s="25" t="s">
        <v>197</v>
      </c>
      <c r="C183" s="12" t="s">
        <v>198</v>
      </c>
      <c r="D183" s="13">
        <v>6178.3</v>
      </c>
      <c r="E183" s="13">
        <v>6178.3</v>
      </c>
      <c r="F183" s="13">
        <v>5253.2</v>
      </c>
      <c r="G183" s="15">
        <f t="shared" si="10"/>
        <v>85.026625447129462</v>
      </c>
      <c r="H183" s="13">
        <v>27815.8</v>
      </c>
    </row>
    <row r="184" spans="1:8" ht="82.25" hidden="1" customHeight="1">
      <c r="A184" s="10" t="s">
        <v>171</v>
      </c>
      <c r="B184" s="25" t="s">
        <v>199</v>
      </c>
      <c r="C184" s="12" t="s">
        <v>200</v>
      </c>
      <c r="D184" s="13">
        <v>0</v>
      </c>
      <c r="E184" s="13"/>
      <c r="F184" s="13"/>
      <c r="G184" s="8" t="e">
        <f t="shared" si="10"/>
        <v>#DIV/0!</v>
      </c>
      <c r="H184" s="13"/>
    </row>
    <row r="185" spans="1:8" ht="69.650000000000006" customHeight="1">
      <c r="A185" s="10" t="s">
        <v>171</v>
      </c>
      <c r="B185" s="11" t="s">
        <v>161</v>
      </c>
      <c r="C185" s="12" t="s">
        <v>201</v>
      </c>
      <c r="D185" s="13">
        <v>0</v>
      </c>
      <c r="E185" s="13">
        <v>0</v>
      </c>
      <c r="F185" s="13">
        <v>13.7</v>
      </c>
      <c r="G185" s="8"/>
      <c r="H185" s="13">
        <v>0</v>
      </c>
    </row>
    <row r="186" spans="1:8" ht="26.4" customHeight="1">
      <c r="A186" s="10" t="s">
        <v>171</v>
      </c>
      <c r="B186" s="11" t="s">
        <v>202</v>
      </c>
      <c r="C186" s="12" t="s">
        <v>203</v>
      </c>
      <c r="D186" s="13">
        <v>200</v>
      </c>
      <c r="E186" s="13">
        <v>200</v>
      </c>
      <c r="F186" s="13">
        <v>284</v>
      </c>
      <c r="G186" s="15">
        <f t="shared" si="10"/>
        <v>142</v>
      </c>
      <c r="H186" s="13">
        <v>6439.2</v>
      </c>
    </row>
    <row r="187" spans="1:8" ht="43.25" customHeight="1">
      <c r="A187" s="10" t="s">
        <v>171</v>
      </c>
      <c r="B187" s="11" t="s">
        <v>204</v>
      </c>
      <c r="C187" s="12" t="s">
        <v>205</v>
      </c>
      <c r="D187" s="13">
        <v>0</v>
      </c>
      <c r="E187" s="13">
        <v>0</v>
      </c>
      <c r="F187" s="13">
        <v>91.2</v>
      </c>
      <c r="G187" s="8"/>
      <c r="H187" s="13">
        <v>0</v>
      </c>
    </row>
    <row r="188" spans="1:8" ht="59" customHeight="1">
      <c r="A188" s="10" t="s">
        <v>171</v>
      </c>
      <c r="B188" s="11" t="s">
        <v>206</v>
      </c>
      <c r="C188" s="12" t="s">
        <v>207</v>
      </c>
      <c r="D188" s="13">
        <v>98</v>
      </c>
      <c r="E188" s="13">
        <v>98</v>
      </c>
      <c r="F188" s="13">
        <v>42</v>
      </c>
      <c r="G188" s="15">
        <f t="shared" si="10"/>
        <v>42.857142857142854</v>
      </c>
      <c r="H188" s="13">
        <v>989.1</v>
      </c>
    </row>
    <row r="189" spans="1:8" ht="52">
      <c r="A189" s="10" t="s">
        <v>171</v>
      </c>
      <c r="B189" s="11" t="s">
        <v>369</v>
      </c>
      <c r="C189" s="12" t="s">
        <v>368</v>
      </c>
      <c r="D189" s="13">
        <v>0</v>
      </c>
      <c r="E189" s="13">
        <v>0</v>
      </c>
      <c r="F189" s="13">
        <v>5.2</v>
      </c>
      <c r="G189" s="8"/>
      <c r="H189" s="13">
        <v>91.7</v>
      </c>
    </row>
    <row r="190" spans="1:8" ht="52">
      <c r="A190" s="10" t="s">
        <v>171</v>
      </c>
      <c r="B190" s="11" t="s">
        <v>382</v>
      </c>
      <c r="C190" s="12" t="s">
        <v>380</v>
      </c>
      <c r="D190" s="13">
        <v>0</v>
      </c>
      <c r="E190" s="13">
        <v>0</v>
      </c>
      <c r="F190" s="13">
        <v>0</v>
      </c>
      <c r="G190" s="8"/>
      <c r="H190" s="13">
        <v>91.7</v>
      </c>
    </row>
    <row r="191" spans="1:8" ht="16.75" customHeight="1">
      <c r="A191" s="10" t="s">
        <v>171</v>
      </c>
      <c r="B191" s="11" t="s">
        <v>169</v>
      </c>
      <c r="C191" s="12" t="s">
        <v>170</v>
      </c>
      <c r="D191" s="13">
        <v>0</v>
      </c>
      <c r="E191" s="13">
        <v>0</v>
      </c>
      <c r="F191" s="13">
        <v>47.1</v>
      </c>
      <c r="G191" s="8"/>
      <c r="H191" s="13">
        <v>0</v>
      </c>
    </row>
    <row r="192" spans="1:8" ht="26.4" customHeight="1">
      <c r="A192" s="10" t="s">
        <v>171</v>
      </c>
      <c r="B192" s="11" t="s">
        <v>289</v>
      </c>
      <c r="C192" s="17" t="s">
        <v>210</v>
      </c>
      <c r="D192" s="13">
        <v>0</v>
      </c>
      <c r="E192" s="13">
        <v>0</v>
      </c>
      <c r="F192" s="13">
        <v>0</v>
      </c>
      <c r="G192" s="8"/>
      <c r="H192" s="13">
        <v>93562.3</v>
      </c>
    </row>
    <row r="193" spans="1:9" ht="26.4" customHeight="1">
      <c r="A193" s="10" t="s">
        <v>171</v>
      </c>
      <c r="B193" s="11" t="s">
        <v>290</v>
      </c>
      <c r="C193" s="17" t="s">
        <v>211</v>
      </c>
      <c r="D193" s="13">
        <v>0</v>
      </c>
      <c r="E193" s="13">
        <v>1366.9</v>
      </c>
      <c r="F193" s="13">
        <v>1366.9</v>
      </c>
      <c r="G193" s="15">
        <f t="shared" si="10"/>
        <v>100</v>
      </c>
      <c r="H193" s="13">
        <v>43494.9</v>
      </c>
    </row>
    <row r="194" spans="1:9" ht="26.4" hidden="1" customHeight="1">
      <c r="A194" s="10" t="s">
        <v>171</v>
      </c>
      <c r="B194" s="40" t="s">
        <v>277</v>
      </c>
      <c r="C194" s="41" t="s">
        <v>278</v>
      </c>
      <c r="D194" s="13">
        <v>0</v>
      </c>
      <c r="E194" s="13">
        <v>0</v>
      </c>
      <c r="F194" s="13">
        <v>0</v>
      </c>
      <c r="G194" s="8"/>
      <c r="H194" s="13"/>
    </row>
    <row r="195" spans="1:9" ht="26.4" customHeight="1">
      <c r="A195" s="10" t="s">
        <v>171</v>
      </c>
      <c r="B195" s="11" t="s">
        <v>283</v>
      </c>
      <c r="C195" s="12" t="s">
        <v>154</v>
      </c>
      <c r="D195" s="13">
        <v>0</v>
      </c>
      <c r="E195" s="13">
        <v>41799.5</v>
      </c>
      <c r="F195" s="13">
        <v>0</v>
      </c>
      <c r="G195" s="15">
        <f t="shared" si="10"/>
        <v>0</v>
      </c>
      <c r="H195" s="13">
        <v>161820.9</v>
      </c>
    </row>
    <row r="196" spans="1:9" ht="26.4" customHeight="1">
      <c r="A196" s="10" t="s">
        <v>171</v>
      </c>
      <c r="B196" s="11" t="s">
        <v>284</v>
      </c>
      <c r="C196" s="12" t="s">
        <v>163</v>
      </c>
      <c r="D196" s="13">
        <v>91.5</v>
      </c>
      <c r="E196" s="13">
        <v>91.6</v>
      </c>
      <c r="F196" s="13">
        <v>91.6</v>
      </c>
      <c r="G196" s="15">
        <f t="shared" si="10"/>
        <v>100</v>
      </c>
      <c r="H196" s="13">
        <v>366.2</v>
      </c>
    </row>
    <row r="197" spans="1:9" ht="44.4" customHeight="1">
      <c r="A197" s="10" t="s">
        <v>171</v>
      </c>
      <c r="B197" s="11" t="s">
        <v>291</v>
      </c>
      <c r="C197" s="12" t="s">
        <v>212</v>
      </c>
      <c r="D197" s="13">
        <v>0</v>
      </c>
      <c r="E197" s="13">
        <v>0</v>
      </c>
      <c r="F197" s="13">
        <v>0</v>
      </c>
      <c r="G197" s="8"/>
      <c r="H197" s="13">
        <v>29573.599999999999</v>
      </c>
    </row>
    <row r="198" spans="1:9" ht="65" hidden="1">
      <c r="A198" s="10" t="s">
        <v>171</v>
      </c>
      <c r="B198" s="36" t="s">
        <v>279</v>
      </c>
      <c r="C198" s="34" t="s">
        <v>280</v>
      </c>
      <c r="D198" s="13">
        <v>0</v>
      </c>
      <c r="E198" s="13">
        <v>0</v>
      </c>
      <c r="F198" s="13">
        <v>0</v>
      </c>
      <c r="G198" s="8"/>
      <c r="H198" s="13">
        <v>0</v>
      </c>
    </row>
    <row r="199" spans="1:9" ht="40.25" customHeight="1">
      <c r="A199" s="10" t="s">
        <v>171</v>
      </c>
      <c r="B199" s="11" t="s">
        <v>292</v>
      </c>
      <c r="C199" s="12" t="s">
        <v>213</v>
      </c>
      <c r="D199" s="13">
        <v>0</v>
      </c>
      <c r="E199" s="13">
        <v>3112.9</v>
      </c>
      <c r="F199" s="13">
        <v>3112.9</v>
      </c>
      <c r="G199" s="15">
        <f t="shared" si="10"/>
        <v>100</v>
      </c>
      <c r="H199" s="13">
        <v>6225.7</v>
      </c>
    </row>
    <row r="200" spans="1:9" ht="56.4" customHeight="1">
      <c r="A200" s="10" t="s">
        <v>171</v>
      </c>
      <c r="B200" s="11" t="s">
        <v>293</v>
      </c>
      <c r="C200" s="12" t="s">
        <v>214</v>
      </c>
      <c r="D200" s="13">
        <v>0</v>
      </c>
      <c r="E200" s="13">
        <v>2334.6</v>
      </c>
      <c r="F200" s="13">
        <v>2334.6</v>
      </c>
      <c r="G200" s="15">
        <f t="shared" si="10"/>
        <v>100</v>
      </c>
      <c r="H200" s="13">
        <v>7003.9</v>
      </c>
    </row>
    <row r="201" spans="1:9" ht="13.25" customHeight="1">
      <c r="A201" s="10" t="s">
        <v>171</v>
      </c>
      <c r="B201" s="11" t="s">
        <v>294</v>
      </c>
      <c r="C201" s="12" t="s">
        <v>215</v>
      </c>
      <c r="D201" s="13">
        <v>405.6</v>
      </c>
      <c r="E201" s="13">
        <v>207.2</v>
      </c>
      <c r="F201" s="13">
        <v>207.2</v>
      </c>
      <c r="G201" s="15">
        <f t="shared" si="10"/>
        <v>100</v>
      </c>
      <c r="H201" s="13">
        <v>811.2</v>
      </c>
    </row>
    <row r="202" spans="1:9" ht="13.25" customHeight="1">
      <c r="A202" s="10" t="s">
        <v>171</v>
      </c>
      <c r="B202" s="11" t="s">
        <v>287</v>
      </c>
      <c r="C202" s="12" t="s">
        <v>155</v>
      </c>
      <c r="D202" s="13">
        <v>0</v>
      </c>
      <c r="E202" s="13">
        <v>55704.1</v>
      </c>
      <c r="F202" s="13">
        <v>723.4</v>
      </c>
      <c r="G202" s="15">
        <f t="shared" si="10"/>
        <v>1.2986476758443273</v>
      </c>
      <c r="H202" s="13">
        <v>592225.19999999995</v>
      </c>
      <c r="I202" s="44"/>
    </row>
    <row r="203" spans="1:9" ht="13.25" customHeight="1">
      <c r="A203" s="10" t="s">
        <v>171</v>
      </c>
      <c r="B203" s="35" t="s">
        <v>288</v>
      </c>
      <c r="C203" s="34" t="s">
        <v>164</v>
      </c>
      <c r="D203" s="13">
        <v>0</v>
      </c>
      <c r="E203" s="13">
        <v>11899.8</v>
      </c>
      <c r="F203" s="13">
        <v>11899.8</v>
      </c>
      <c r="G203" s="15">
        <f t="shared" si="10"/>
        <v>100</v>
      </c>
      <c r="H203" s="13">
        <v>11899.8</v>
      </c>
    </row>
    <row r="204" spans="1:9" ht="52">
      <c r="A204" s="10" t="s">
        <v>171</v>
      </c>
      <c r="B204" s="35" t="s">
        <v>372</v>
      </c>
      <c r="C204" s="34" t="s">
        <v>370</v>
      </c>
      <c r="D204" s="13">
        <v>0</v>
      </c>
      <c r="E204" s="13">
        <v>-3112.8</v>
      </c>
      <c r="F204" s="13">
        <v>-3112.8</v>
      </c>
      <c r="G204" s="15">
        <f t="shared" si="10"/>
        <v>100</v>
      </c>
      <c r="H204" s="13">
        <v>-3112.8</v>
      </c>
    </row>
    <row r="205" spans="1:9" ht="52">
      <c r="A205" s="10" t="s">
        <v>171</v>
      </c>
      <c r="B205" s="35" t="s">
        <v>373</v>
      </c>
      <c r="C205" s="34" t="s">
        <v>371</v>
      </c>
      <c r="D205" s="13">
        <v>0</v>
      </c>
      <c r="E205" s="13">
        <v>-2334.6</v>
      </c>
      <c r="F205" s="13">
        <v>-2334.6</v>
      </c>
      <c r="G205" s="15">
        <f t="shared" si="10"/>
        <v>100</v>
      </c>
      <c r="H205" s="13">
        <v>-2334.6</v>
      </c>
    </row>
    <row r="206" spans="1:9" ht="26.4" customHeight="1">
      <c r="A206" s="10" t="s">
        <v>171</v>
      </c>
      <c r="B206" s="11" t="s">
        <v>281</v>
      </c>
      <c r="C206" s="12" t="s">
        <v>158</v>
      </c>
      <c r="D206" s="13">
        <v>0</v>
      </c>
      <c r="E206" s="13">
        <v>-648</v>
      </c>
      <c r="F206" s="13">
        <v>-2989.9</v>
      </c>
      <c r="G206" s="15">
        <f t="shared" ref="G206:G269" si="12">F206/E206*100</f>
        <v>461.40432098765433</v>
      </c>
      <c r="H206" s="13">
        <v>-648</v>
      </c>
    </row>
    <row r="207" spans="1:9" s="9" customFormat="1" ht="19.25" customHeight="1">
      <c r="A207" s="5" t="s">
        <v>216</v>
      </c>
      <c r="B207" s="11" t="s">
        <v>19</v>
      </c>
      <c r="C207" s="7" t="s">
        <v>217</v>
      </c>
      <c r="D207" s="8">
        <f>SUM(D208:D214)</f>
        <v>1.3</v>
      </c>
      <c r="E207" s="8">
        <f>SUM(E208:E214)</f>
        <v>10200.1</v>
      </c>
      <c r="F207" s="8">
        <f>SUM(F208:F214)</f>
        <v>10341</v>
      </c>
      <c r="G207" s="8">
        <f t="shared" si="12"/>
        <v>101.38135900628424</v>
      </c>
      <c r="H207" s="8">
        <f>SUM(H208:H214)</f>
        <v>41754.9</v>
      </c>
    </row>
    <row r="208" spans="1:9" ht="52">
      <c r="A208" s="10" t="s">
        <v>216</v>
      </c>
      <c r="B208" s="11" t="s">
        <v>257</v>
      </c>
      <c r="C208" s="12" t="s">
        <v>258</v>
      </c>
      <c r="D208" s="13">
        <v>0</v>
      </c>
      <c r="E208" s="13">
        <v>10101.200000000001</v>
      </c>
      <c r="F208" s="13">
        <v>10236.4</v>
      </c>
      <c r="G208" s="15">
        <f t="shared" si="12"/>
        <v>101.33845483704906</v>
      </c>
      <c r="H208" s="13">
        <v>10101.200000000001</v>
      </c>
    </row>
    <row r="209" spans="1:11" ht="39">
      <c r="A209" s="10" t="s">
        <v>216</v>
      </c>
      <c r="B209" s="35" t="s">
        <v>259</v>
      </c>
      <c r="C209" s="34" t="s">
        <v>260</v>
      </c>
      <c r="D209" s="13">
        <v>1.3</v>
      </c>
      <c r="E209" s="13">
        <v>1.3</v>
      </c>
      <c r="F209" s="13">
        <v>0</v>
      </c>
      <c r="G209" s="15">
        <f t="shared" si="12"/>
        <v>0</v>
      </c>
      <c r="H209" s="13">
        <v>1.3</v>
      </c>
    </row>
    <row r="210" spans="1:11" ht="39">
      <c r="A210" s="10" t="s">
        <v>216</v>
      </c>
      <c r="B210" s="35" t="s">
        <v>391</v>
      </c>
      <c r="C210" s="34" t="s">
        <v>390</v>
      </c>
      <c r="D210" s="13">
        <v>0</v>
      </c>
      <c r="E210" s="13">
        <v>0</v>
      </c>
      <c r="F210" s="13">
        <v>0</v>
      </c>
      <c r="G210" s="8"/>
      <c r="H210" s="13">
        <v>26315</v>
      </c>
    </row>
    <row r="211" spans="1:11" ht="13">
      <c r="A211" s="10" t="s">
        <v>216</v>
      </c>
      <c r="B211" s="11" t="s">
        <v>283</v>
      </c>
      <c r="C211" s="12" t="s">
        <v>154</v>
      </c>
      <c r="D211" s="13">
        <v>0</v>
      </c>
      <c r="E211" s="13">
        <v>0</v>
      </c>
      <c r="F211" s="13">
        <v>0</v>
      </c>
      <c r="G211" s="8"/>
      <c r="H211" s="13">
        <v>5239.8</v>
      </c>
    </row>
    <row r="212" spans="1:11" ht="26.4" hidden="1" customHeight="1">
      <c r="A212" s="10" t="s">
        <v>216</v>
      </c>
      <c r="B212" s="11" t="s">
        <v>285</v>
      </c>
      <c r="C212" s="12" t="s">
        <v>156</v>
      </c>
      <c r="D212" s="13">
        <v>0</v>
      </c>
      <c r="E212" s="13">
        <v>0</v>
      </c>
      <c r="F212" s="13">
        <v>0</v>
      </c>
      <c r="G212" s="8" t="e">
        <f t="shared" si="12"/>
        <v>#DIV/0!</v>
      </c>
      <c r="H212" s="13">
        <v>0</v>
      </c>
    </row>
    <row r="213" spans="1:11" ht="26.4" customHeight="1">
      <c r="A213" s="10" t="s">
        <v>216</v>
      </c>
      <c r="B213" s="11" t="s">
        <v>286</v>
      </c>
      <c r="C213" s="12" t="s">
        <v>157</v>
      </c>
      <c r="D213" s="13">
        <v>0</v>
      </c>
      <c r="E213" s="13">
        <v>97.6</v>
      </c>
      <c r="F213" s="13">
        <v>104.6</v>
      </c>
      <c r="G213" s="15">
        <f t="shared" si="12"/>
        <v>107.17213114754098</v>
      </c>
      <c r="H213" s="13">
        <v>97.6</v>
      </c>
    </row>
    <row r="214" spans="1:11" ht="26.4" hidden="1" customHeight="1">
      <c r="A214" s="10" t="s">
        <v>216</v>
      </c>
      <c r="B214" s="11" t="s">
        <v>281</v>
      </c>
      <c r="C214" s="12" t="s">
        <v>158</v>
      </c>
      <c r="D214" s="13">
        <v>0</v>
      </c>
      <c r="E214" s="13">
        <v>0</v>
      </c>
      <c r="F214" s="13"/>
      <c r="G214" s="8" t="e">
        <f t="shared" si="12"/>
        <v>#DIV/0!</v>
      </c>
      <c r="H214" s="13">
        <v>0</v>
      </c>
    </row>
    <row r="215" spans="1:11" s="9" customFormat="1" ht="13.25" customHeight="1">
      <c r="A215" s="5" t="s">
        <v>218</v>
      </c>
      <c r="B215" s="11" t="s">
        <v>19</v>
      </c>
      <c r="C215" s="7" t="s">
        <v>219</v>
      </c>
      <c r="D215" s="8">
        <f>SUM(D217:D248)</f>
        <v>119020.50000000001</v>
      </c>
      <c r="E215" s="8">
        <f>SUM(E217:E248)</f>
        <v>138849.90000000002</v>
      </c>
      <c r="F215" s="8">
        <f>SUM(F216:F248)</f>
        <v>52123.599999999991</v>
      </c>
      <c r="G215" s="8">
        <f t="shared" si="12"/>
        <v>37.539530096888782</v>
      </c>
      <c r="H215" s="8">
        <f>SUM(H216:H248)</f>
        <v>1133454</v>
      </c>
    </row>
    <row r="216" spans="1:11" s="9" customFormat="1" ht="52">
      <c r="A216" s="21" t="s">
        <v>218</v>
      </c>
      <c r="B216" s="11" t="s">
        <v>375</v>
      </c>
      <c r="C216" s="17" t="s">
        <v>374</v>
      </c>
      <c r="D216" s="15">
        <v>0</v>
      </c>
      <c r="E216" s="15">
        <v>0</v>
      </c>
      <c r="F216" s="15">
        <v>0.6</v>
      </c>
      <c r="G216" s="8"/>
      <c r="H216" s="15">
        <v>0</v>
      </c>
    </row>
    <row r="217" spans="1:11" ht="39.65" customHeight="1">
      <c r="A217" s="10" t="s">
        <v>218</v>
      </c>
      <c r="B217" s="11" t="s">
        <v>220</v>
      </c>
      <c r="C217" s="12" t="s">
        <v>221</v>
      </c>
      <c r="D217" s="13">
        <v>10</v>
      </c>
      <c r="E217" s="13">
        <v>10</v>
      </c>
      <c r="F217" s="13">
        <v>30</v>
      </c>
      <c r="G217" s="15">
        <f t="shared" si="12"/>
        <v>300</v>
      </c>
      <c r="H217" s="13">
        <v>140</v>
      </c>
    </row>
    <row r="218" spans="1:11" ht="39.65" hidden="1" customHeight="1">
      <c r="A218" s="10" t="s">
        <v>218</v>
      </c>
      <c r="B218" s="11" t="s">
        <v>177</v>
      </c>
      <c r="C218" s="12" t="s">
        <v>178</v>
      </c>
      <c r="D218" s="13">
        <v>0</v>
      </c>
      <c r="E218" s="13">
        <v>0</v>
      </c>
      <c r="F218" s="13">
        <v>0</v>
      </c>
      <c r="G218" s="15" t="e">
        <f t="shared" si="12"/>
        <v>#DIV/0!</v>
      </c>
      <c r="H218" s="13">
        <v>0</v>
      </c>
    </row>
    <row r="219" spans="1:11" ht="53" customHeight="1">
      <c r="A219" s="10" t="s">
        <v>218</v>
      </c>
      <c r="B219" s="11" t="s">
        <v>187</v>
      </c>
      <c r="C219" s="12" t="s">
        <v>188</v>
      </c>
      <c r="D219" s="13">
        <v>272.7</v>
      </c>
      <c r="E219" s="13">
        <v>272.7</v>
      </c>
      <c r="F219" s="13">
        <v>432.2</v>
      </c>
      <c r="G219" s="15">
        <f t="shared" si="12"/>
        <v>158.4891822515585</v>
      </c>
      <c r="H219" s="13">
        <v>1275.8</v>
      </c>
    </row>
    <row r="220" spans="1:11" ht="26.4" customHeight="1">
      <c r="A220" s="10" t="s">
        <v>218</v>
      </c>
      <c r="B220" s="11" t="s">
        <v>222</v>
      </c>
      <c r="C220" s="12" t="s">
        <v>223</v>
      </c>
      <c r="D220" s="13">
        <v>6</v>
      </c>
      <c r="E220" s="13">
        <v>6</v>
      </c>
      <c r="F220" s="13">
        <v>0</v>
      </c>
      <c r="G220" s="15">
        <f t="shared" si="12"/>
        <v>0</v>
      </c>
      <c r="H220" s="13">
        <v>26.7</v>
      </c>
    </row>
    <row r="221" spans="1:11" ht="26.4" customHeight="1">
      <c r="A221" s="10" t="s">
        <v>218</v>
      </c>
      <c r="B221" s="11" t="s">
        <v>167</v>
      </c>
      <c r="C221" s="12" t="s">
        <v>168</v>
      </c>
      <c r="D221" s="13">
        <v>633.4</v>
      </c>
      <c r="E221" s="13">
        <v>633.4</v>
      </c>
      <c r="F221" s="13">
        <v>93</v>
      </c>
      <c r="G221" s="15">
        <f t="shared" si="12"/>
        <v>14.682664982633408</v>
      </c>
      <c r="H221" s="13">
        <v>2533.6</v>
      </c>
      <c r="K221" s="26"/>
    </row>
    <row r="222" spans="1:11" ht="52">
      <c r="A222" s="10" t="s">
        <v>218</v>
      </c>
      <c r="B222" s="11" t="s">
        <v>257</v>
      </c>
      <c r="C222" s="12" t="s">
        <v>258</v>
      </c>
      <c r="D222" s="13">
        <v>0</v>
      </c>
      <c r="E222" s="13">
        <v>127.3</v>
      </c>
      <c r="F222" s="13">
        <v>127.3</v>
      </c>
      <c r="G222" s="15">
        <f t="shared" si="12"/>
        <v>100</v>
      </c>
      <c r="H222" s="13">
        <v>127.3</v>
      </c>
      <c r="K222" s="26"/>
    </row>
    <row r="223" spans="1:11" ht="65">
      <c r="A223" s="10" t="s">
        <v>218</v>
      </c>
      <c r="B223" s="35" t="s">
        <v>265</v>
      </c>
      <c r="C223" s="34" t="s">
        <v>266</v>
      </c>
      <c r="D223" s="13">
        <v>0</v>
      </c>
      <c r="E223" s="13">
        <v>2.7</v>
      </c>
      <c r="F223" s="13">
        <v>2.7</v>
      </c>
      <c r="G223" s="15">
        <f t="shared" si="12"/>
        <v>100</v>
      </c>
      <c r="H223" s="13">
        <v>2.7</v>
      </c>
    </row>
    <row r="224" spans="1:11" ht="39">
      <c r="A224" s="10" t="s">
        <v>218</v>
      </c>
      <c r="B224" s="35" t="s">
        <v>259</v>
      </c>
      <c r="C224" s="34" t="s">
        <v>260</v>
      </c>
      <c r="D224" s="13">
        <v>200</v>
      </c>
      <c r="E224" s="13">
        <v>200</v>
      </c>
      <c r="F224" s="13">
        <v>121.3</v>
      </c>
      <c r="G224" s="15">
        <f t="shared" si="12"/>
        <v>60.650000000000006</v>
      </c>
      <c r="H224" s="13">
        <v>400</v>
      </c>
    </row>
    <row r="225" spans="1:8" ht="52" hidden="1">
      <c r="A225" s="10" t="s">
        <v>218</v>
      </c>
      <c r="B225" s="35" t="s">
        <v>261</v>
      </c>
      <c r="C225" s="34" t="s">
        <v>262</v>
      </c>
      <c r="D225" s="13">
        <v>0</v>
      </c>
      <c r="E225" s="13">
        <v>0</v>
      </c>
      <c r="F225" s="13">
        <v>0</v>
      </c>
      <c r="G225" s="15" t="e">
        <f t="shared" si="12"/>
        <v>#DIV/0!</v>
      </c>
      <c r="H225" s="13">
        <v>0</v>
      </c>
    </row>
    <row r="226" spans="1:8" ht="52">
      <c r="A226" s="10" t="s">
        <v>218</v>
      </c>
      <c r="B226" s="35" t="s">
        <v>378</v>
      </c>
      <c r="C226" s="34" t="s">
        <v>376</v>
      </c>
      <c r="D226" s="13">
        <v>0</v>
      </c>
      <c r="E226" s="13">
        <v>20</v>
      </c>
      <c r="F226" s="13">
        <v>15</v>
      </c>
      <c r="G226" s="15">
        <f t="shared" si="12"/>
        <v>75</v>
      </c>
      <c r="H226" s="13">
        <v>185</v>
      </c>
    </row>
    <row r="227" spans="1:8" ht="52">
      <c r="A227" s="10" t="s">
        <v>218</v>
      </c>
      <c r="B227" s="35" t="s">
        <v>393</v>
      </c>
      <c r="C227" s="34" t="s">
        <v>392</v>
      </c>
      <c r="D227" s="13">
        <v>0</v>
      </c>
      <c r="E227" s="13">
        <v>0</v>
      </c>
      <c r="F227" s="13">
        <v>0</v>
      </c>
      <c r="G227" s="8"/>
      <c r="H227" s="13">
        <v>65</v>
      </c>
    </row>
    <row r="228" spans="1:8" ht="44.4" customHeight="1">
      <c r="A228" s="10" t="s">
        <v>218</v>
      </c>
      <c r="B228" s="16" t="s">
        <v>379</v>
      </c>
      <c r="C228" s="17" t="s">
        <v>377</v>
      </c>
      <c r="D228" s="13">
        <v>0</v>
      </c>
      <c r="E228" s="13">
        <v>0</v>
      </c>
      <c r="F228" s="13">
        <v>1.1000000000000001</v>
      </c>
      <c r="G228" s="8"/>
      <c r="H228" s="13">
        <v>0</v>
      </c>
    </row>
    <row r="229" spans="1:8" ht="39">
      <c r="A229" s="10" t="s">
        <v>218</v>
      </c>
      <c r="B229" s="16" t="s">
        <v>326</v>
      </c>
      <c r="C229" s="17" t="s">
        <v>324</v>
      </c>
      <c r="D229" s="13">
        <v>209.1</v>
      </c>
      <c r="E229" s="13">
        <v>469.5</v>
      </c>
      <c r="F229" s="13">
        <v>469.5</v>
      </c>
      <c r="G229" s="15">
        <f t="shared" si="12"/>
        <v>100</v>
      </c>
      <c r="H229" s="13">
        <v>1417.5</v>
      </c>
    </row>
    <row r="230" spans="1:8" ht="45.65" customHeight="1">
      <c r="A230" s="10" t="s">
        <v>218</v>
      </c>
      <c r="B230" s="16" t="s">
        <v>369</v>
      </c>
      <c r="C230" s="17" t="s">
        <v>368</v>
      </c>
      <c r="D230" s="13">
        <v>0</v>
      </c>
      <c r="E230" s="13">
        <v>0</v>
      </c>
      <c r="F230" s="13">
        <v>5.6</v>
      </c>
      <c r="G230" s="8"/>
      <c r="H230" s="13">
        <v>952.2</v>
      </c>
    </row>
    <row r="231" spans="1:8" ht="45.65" customHeight="1">
      <c r="A231" s="10" t="s">
        <v>218</v>
      </c>
      <c r="B231" s="16" t="s">
        <v>382</v>
      </c>
      <c r="C231" s="17" t="s">
        <v>380</v>
      </c>
      <c r="D231" s="13">
        <v>0</v>
      </c>
      <c r="E231" s="13">
        <v>943.3</v>
      </c>
      <c r="F231" s="13">
        <v>943.3</v>
      </c>
      <c r="G231" s="15">
        <f t="shared" si="12"/>
        <v>100</v>
      </c>
      <c r="H231" s="13">
        <v>952.2</v>
      </c>
    </row>
    <row r="232" spans="1:8" ht="45.65" customHeight="1">
      <c r="A232" s="10" t="s">
        <v>218</v>
      </c>
      <c r="B232" s="16" t="s">
        <v>383</v>
      </c>
      <c r="C232" s="17" t="s">
        <v>381</v>
      </c>
      <c r="D232" s="13">
        <v>0</v>
      </c>
      <c r="E232" s="13">
        <v>470</v>
      </c>
      <c r="F232" s="13">
        <v>526.29999999999995</v>
      </c>
      <c r="G232" s="15">
        <f t="shared" si="12"/>
        <v>111.97872340425532</v>
      </c>
      <c r="H232" s="13">
        <v>750</v>
      </c>
    </row>
    <row r="233" spans="1:8" ht="39">
      <c r="A233" s="10" t="s">
        <v>218</v>
      </c>
      <c r="B233" s="11" t="s">
        <v>327</v>
      </c>
      <c r="C233" s="22" t="s">
        <v>325</v>
      </c>
      <c r="D233" s="13">
        <v>14.9</v>
      </c>
      <c r="E233" s="13">
        <v>14.9</v>
      </c>
      <c r="F233" s="13">
        <v>0</v>
      </c>
      <c r="G233" s="15">
        <f t="shared" si="12"/>
        <v>0</v>
      </c>
      <c r="H233" s="13">
        <v>59.7</v>
      </c>
    </row>
    <row r="234" spans="1:8" ht="13">
      <c r="A234" s="10" t="s">
        <v>218</v>
      </c>
      <c r="B234" s="11" t="s">
        <v>208</v>
      </c>
      <c r="C234" s="22" t="s">
        <v>209</v>
      </c>
      <c r="D234" s="13">
        <v>211</v>
      </c>
      <c r="E234" s="13">
        <v>211</v>
      </c>
      <c r="F234" s="13">
        <v>245.9</v>
      </c>
      <c r="G234" s="15">
        <f t="shared" si="12"/>
        <v>116.54028436018957</v>
      </c>
      <c r="H234" s="13">
        <v>915</v>
      </c>
    </row>
    <row r="235" spans="1:8" ht="28.25" customHeight="1">
      <c r="A235" s="10" t="s">
        <v>218</v>
      </c>
      <c r="B235" s="11" t="s">
        <v>289</v>
      </c>
      <c r="C235" s="17" t="s">
        <v>226</v>
      </c>
      <c r="D235" s="13">
        <v>0</v>
      </c>
      <c r="E235" s="13">
        <v>183.4</v>
      </c>
      <c r="F235" s="13">
        <v>0</v>
      </c>
      <c r="G235" s="15">
        <f t="shared" si="12"/>
        <v>0</v>
      </c>
      <c r="H235" s="13">
        <v>139822.79999999999</v>
      </c>
    </row>
    <row r="236" spans="1:8" ht="28.25" customHeight="1">
      <c r="A236" s="10" t="s">
        <v>218</v>
      </c>
      <c r="B236" s="36" t="s">
        <v>385</v>
      </c>
      <c r="C236" s="33" t="s">
        <v>384</v>
      </c>
      <c r="D236" s="13">
        <v>0</v>
      </c>
      <c r="E236" s="13">
        <v>1535</v>
      </c>
      <c r="F236" s="13">
        <v>0</v>
      </c>
      <c r="G236" s="15">
        <f t="shared" si="12"/>
        <v>0</v>
      </c>
      <c r="H236" s="13">
        <v>98317.4</v>
      </c>
    </row>
    <row r="237" spans="1:8" ht="28.25" customHeight="1">
      <c r="A237" s="10" t="s">
        <v>218</v>
      </c>
      <c r="B237" s="37" t="s">
        <v>267</v>
      </c>
      <c r="C237" s="34" t="s">
        <v>268</v>
      </c>
      <c r="D237" s="13">
        <v>109000</v>
      </c>
      <c r="E237" s="13">
        <v>109000</v>
      </c>
      <c r="F237" s="13">
        <v>41628.6</v>
      </c>
      <c r="G237" s="15">
        <f t="shared" si="12"/>
        <v>38.19137614678899</v>
      </c>
      <c r="H237" s="13">
        <v>433311.8</v>
      </c>
    </row>
    <row r="238" spans="1:8" ht="28.25" customHeight="1">
      <c r="A238" s="10" t="s">
        <v>218</v>
      </c>
      <c r="B238" s="36" t="s">
        <v>269</v>
      </c>
      <c r="C238" s="38" t="s">
        <v>226</v>
      </c>
      <c r="D238" s="13">
        <v>0</v>
      </c>
      <c r="E238" s="13">
        <v>0</v>
      </c>
      <c r="F238" s="13">
        <v>0</v>
      </c>
      <c r="G238" s="8"/>
      <c r="H238" s="13">
        <v>59480.800000000003</v>
      </c>
    </row>
    <row r="239" spans="1:8" ht="13">
      <c r="A239" s="10" t="s">
        <v>218</v>
      </c>
      <c r="B239" s="11" t="s">
        <v>283</v>
      </c>
      <c r="C239" s="12" t="s">
        <v>154</v>
      </c>
      <c r="D239" s="13">
        <v>537.1</v>
      </c>
      <c r="E239" s="13">
        <v>18680.7</v>
      </c>
      <c r="F239" s="13">
        <v>5741.7</v>
      </c>
      <c r="G239" s="15">
        <f t="shared" si="12"/>
        <v>30.736000256949687</v>
      </c>
      <c r="H239" s="13">
        <v>194052.6</v>
      </c>
    </row>
    <row r="240" spans="1:8" ht="26.4" customHeight="1">
      <c r="A240" s="10" t="s">
        <v>218</v>
      </c>
      <c r="B240" s="11" t="s">
        <v>284</v>
      </c>
      <c r="C240" s="12" t="s">
        <v>163</v>
      </c>
      <c r="D240" s="13">
        <v>1928.6</v>
      </c>
      <c r="E240" s="13">
        <v>1928.6</v>
      </c>
      <c r="F240" s="13">
        <v>1928.6</v>
      </c>
      <c r="G240" s="15">
        <f t="shared" si="12"/>
        <v>100</v>
      </c>
      <c r="H240" s="13">
        <v>7749.7</v>
      </c>
    </row>
    <row r="241" spans="1:8" ht="26.4" customHeight="1">
      <c r="A241" s="10" t="s">
        <v>218</v>
      </c>
      <c r="B241" s="11" t="s">
        <v>295</v>
      </c>
      <c r="C241" s="12" t="s">
        <v>227</v>
      </c>
      <c r="D241" s="13">
        <v>0</v>
      </c>
      <c r="E241" s="13">
        <v>0</v>
      </c>
      <c r="F241" s="13">
        <v>0</v>
      </c>
      <c r="G241" s="8"/>
      <c r="H241" s="13">
        <v>98</v>
      </c>
    </row>
    <row r="242" spans="1:8" ht="26.4" customHeight="1">
      <c r="A242" s="10" t="s">
        <v>218</v>
      </c>
      <c r="B242" s="11" t="s">
        <v>296</v>
      </c>
      <c r="C242" s="12" t="s">
        <v>228</v>
      </c>
      <c r="D242" s="13">
        <v>1965</v>
      </c>
      <c r="E242" s="13">
        <v>1576.9</v>
      </c>
      <c r="F242" s="13">
        <v>1279.0999999999999</v>
      </c>
      <c r="G242" s="15">
        <f t="shared" si="12"/>
        <v>81.114845583106089</v>
      </c>
      <c r="H242" s="13">
        <v>7859.8</v>
      </c>
    </row>
    <row r="243" spans="1:8" ht="13.25" customHeight="1">
      <c r="A243" s="10" t="s">
        <v>218</v>
      </c>
      <c r="B243" s="11" t="s">
        <v>287</v>
      </c>
      <c r="C243" s="12" t="s">
        <v>155</v>
      </c>
      <c r="D243" s="13">
        <v>4032.7</v>
      </c>
      <c r="E243" s="13">
        <v>4032.7</v>
      </c>
      <c r="F243" s="13">
        <v>0</v>
      </c>
      <c r="G243" s="15">
        <f t="shared" si="12"/>
        <v>0</v>
      </c>
      <c r="H243" s="13">
        <v>23576</v>
      </c>
    </row>
    <row r="244" spans="1:8" ht="13.25" customHeight="1">
      <c r="A244" s="10" t="s">
        <v>218</v>
      </c>
      <c r="B244" s="11" t="s">
        <v>288</v>
      </c>
      <c r="C244" s="12" t="s">
        <v>164</v>
      </c>
      <c r="D244" s="13">
        <v>0</v>
      </c>
      <c r="E244" s="13">
        <v>0</v>
      </c>
      <c r="F244" s="13">
        <v>0</v>
      </c>
      <c r="G244" s="15"/>
      <c r="H244" s="13">
        <v>160850.6</v>
      </c>
    </row>
    <row r="245" spans="1:8" ht="39" hidden="1">
      <c r="A245" s="10" t="s">
        <v>218</v>
      </c>
      <c r="B245" s="11" t="s">
        <v>276</v>
      </c>
      <c r="C245" s="34" t="s">
        <v>270</v>
      </c>
      <c r="D245" s="13">
        <v>0</v>
      </c>
      <c r="E245" s="13">
        <v>0</v>
      </c>
      <c r="F245" s="13">
        <v>0</v>
      </c>
      <c r="G245" s="15" t="e">
        <f t="shared" si="12"/>
        <v>#DIV/0!</v>
      </c>
      <c r="H245" s="13">
        <v>0</v>
      </c>
    </row>
    <row r="246" spans="1:8" ht="39">
      <c r="A246" s="10" t="s">
        <v>218</v>
      </c>
      <c r="B246" s="35" t="s">
        <v>271</v>
      </c>
      <c r="C246" s="34" t="s">
        <v>272</v>
      </c>
      <c r="D246" s="13">
        <v>0</v>
      </c>
      <c r="E246" s="13">
        <v>-76.5</v>
      </c>
      <c r="F246" s="13">
        <v>-76.5</v>
      </c>
      <c r="G246" s="15">
        <f t="shared" si="12"/>
        <v>100</v>
      </c>
      <c r="H246" s="13">
        <v>-76.5</v>
      </c>
    </row>
    <row r="247" spans="1:8" ht="26">
      <c r="A247" s="10" t="s">
        <v>218</v>
      </c>
      <c r="B247" s="35" t="s">
        <v>273</v>
      </c>
      <c r="C247" s="34" t="s">
        <v>274</v>
      </c>
      <c r="D247" s="13">
        <v>0</v>
      </c>
      <c r="E247" s="13">
        <v>-194.4</v>
      </c>
      <c r="F247" s="13">
        <v>-194.4</v>
      </c>
      <c r="G247" s="15">
        <f t="shared" si="12"/>
        <v>100</v>
      </c>
      <c r="H247" s="13">
        <v>-194.4</v>
      </c>
    </row>
    <row r="248" spans="1:8" ht="26.4" customHeight="1">
      <c r="A248" s="10" t="s">
        <v>218</v>
      </c>
      <c r="B248" s="11" t="s">
        <v>281</v>
      </c>
      <c r="C248" s="12" t="s">
        <v>158</v>
      </c>
      <c r="D248" s="13">
        <v>0</v>
      </c>
      <c r="E248" s="13">
        <v>-1197.3</v>
      </c>
      <c r="F248" s="13">
        <v>-1197.3</v>
      </c>
      <c r="G248" s="15">
        <f t="shared" si="12"/>
        <v>100</v>
      </c>
      <c r="H248" s="13">
        <v>-1197.3</v>
      </c>
    </row>
    <row r="249" spans="1:8" s="9" customFormat="1" ht="13.25" customHeight="1">
      <c r="A249" s="5" t="s">
        <v>229</v>
      </c>
      <c r="B249" s="11"/>
      <c r="C249" s="7" t="s">
        <v>230</v>
      </c>
      <c r="D249" s="8">
        <f t="shared" ref="D249:H249" si="13">D250</f>
        <v>4.2</v>
      </c>
      <c r="E249" s="8">
        <f t="shared" si="13"/>
        <v>4.2</v>
      </c>
      <c r="F249" s="8">
        <f t="shared" si="13"/>
        <v>0</v>
      </c>
      <c r="G249" s="19">
        <f t="shared" si="12"/>
        <v>0</v>
      </c>
      <c r="H249" s="8">
        <f t="shared" si="13"/>
        <v>4.2</v>
      </c>
    </row>
    <row r="250" spans="1:8" ht="39">
      <c r="A250" s="10" t="s">
        <v>229</v>
      </c>
      <c r="B250" s="35" t="s">
        <v>259</v>
      </c>
      <c r="C250" s="34" t="s">
        <v>260</v>
      </c>
      <c r="D250" s="13">
        <v>4.2</v>
      </c>
      <c r="E250" s="13">
        <v>4.2</v>
      </c>
      <c r="F250" s="13">
        <v>0</v>
      </c>
      <c r="G250" s="15">
        <f t="shared" si="12"/>
        <v>0</v>
      </c>
      <c r="H250" s="13">
        <v>4.2</v>
      </c>
    </row>
    <row r="251" spans="1:8" s="9" customFormat="1" ht="26.4" customHeight="1">
      <c r="A251" s="5" t="s">
        <v>231</v>
      </c>
      <c r="B251" s="11" t="s">
        <v>19</v>
      </c>
      <c r="C251" s="7" t="s">
        <v>232</v>
      </c>
      <c r="D251" s="8">
        <f t="shared" ref="D251:H251" si="14">D252</f>
        <v>0</v>
      </c>
      <c r="E251" s="8">
        <f t="shared" si="14"/>
        <v>0</v>
      </c>
      <c r="F251" s="8">
        <f t="shared" si="14"/>
        <v>0</v>
      </c>
      <c r="G251" s="15"/>
      <c r="H251" s="8">
        <f t="shared" si="14"/>
        <v>13</v>
      </c>
    </row>
    <row r="252" spans="1:8" ht="39">
      <c r="A252" s="10" t="s">
        <v>231</v>
      </c>
      <c r="B252" s="35" t="s">
        <v>259</v>
      </c>
      <c r="C252" s="34" t="s">
        <v>260</v>
      </c>
      <c r="D252" s="13">
        <v>0</v>
      </c>
      <c r="E252" s="13">
        <v>0</v>
      </c>
      <c r="F252" s="13">
        <v>0</v>
      </c>
      <c r="G252" s="15"/>
      <c r="H252" s="13">
        <v>13</v>
      </c>
    </row>
    <row r="253" spans="1:8" s="9" customFormat="1" ht="13.25" customHeight="1">
      <c r="A253" s="5" t="s">
        <v>233</v>
      </c>
      <c r="B253" s="11" t="s">
        <v>19</v>
      </c>
      <c r="C253" s="7" t="s">
        <v>234</v>
      </c>
      <c r="D253" s="8">
        <f>SUM(D254:D274)</f>
        <v>1598.7</v>
      </c>
      <c r="E253" s="8">
        <f t="shared" ref="E253:H253" si="15">SUM(E254:E274)</f>
        <v>859.49999999999977</v>
      </c>
      <c r="F253" s="8">
        <f t="shared" si="15"/>
        <v>624.49999999999977</v>
      </c>
      <c r="G253" s="19">
        <f t="shared" si="12"/>
        <v>72.658522396742285</v>
      </c>
      <c r="H253" s="8">
        <f t="shared" si="15"/>
        <v>760202.1</v>
      </c>
    </row>
    <row r="254" spans="1:8" ht="78">
      <c r="A254" s="10" t="s">
        <v>233</v>
      </c>
      <c r="B254" s="11" t="s">
        <v>235</v>
      </c>
      <c r="C254" s="22" t="s">
        <v>236</v>
      </c>
      <c r="D254" s="13">
        <v>40.799999999999997</v>
      </c>
      <c r="E254" s="13">
        <v>40.799999999999997</v>
      </c>
      <c r="F254" s="13">
        <v>52.8</v>
      </c>
      <c r="G254" s="15">
        <f t="shared" si="12"/>
        <v>129.41176470588235</v>
      </c>
      <c r="H254" s="13">
        <v>137.6</v>
      </c>
    </row>
    <row r="255" spans="1:8" ht="52">
      <c r="A255" s="10" t="s">
        <v>233</v>
      </c>
      <c r="B255" s="11" t="s">
        <v>257</v>
      </c>
      <c r="C255" s="12" t="s">
        <v>258</v>
      </c>
      <c r="D255" s="13">
        <v>0</v>
      </c>
      <c r="E255" s="13">
        <v>593.1</v>
      </c>
      <c r="F255" s="13">
        <v>593</v>
      </c>
      <c r="G255" s="15">
        <f t="shared" si="12"/>
        <v>99.983139436857186</v>
      </c>
      <c r="H255" s="13">
        <v>593.1</v>
      </c>
    </row>
    <row r="256" spans="1:8" ht="39">
      <c r="A256" s="10" t="s">
        <v>233</v>
      </c>
      <c r="B256" s="35" t="s">
        <v>259</v>
      </c>
      <c r="C256" s="34" t="s">
        <v>260</v>
      </c>
      <c r="D256" s="13">
        <v>0</v>
      </c>
      <c r="E256" s="13">
        <v>0</v>
      </c>
      <c r="F256" s="13">
        <v>28.5</v>
      </c>
      <c r="G256" s="8"/>
      <c r="H256" s="13">
        <v>198.3</v>
      </c>
    </row>
    <row r="257" spans="1:8" ht="52" hidden="1">
      <c r="A257" s="10" t="s">
        <v>233</v>
      </c>
      <c r="B257" s="37" t="s">
        <v>193</v>
      </c>
      <c r="C257" s="39" t="s">
        <v>275</v>
      </c>
      <c r="D257" s="13">
        <v>0</v>
      </c>
      <c r="E257" s="13">
        <v>0</v>
      </c>
      <c r="F257" s="13">
        <v>0</v>
      </c>
      <c r="G257" s="8"/>
      <c r="H257" s="13">
        <v>0</v>
      </c>
    </row>
    <row r="258" spans="1:8" ht="39">
      <c r="A258" s="10" t="s">
        <v>233</v>
      </c>
      <c r="B258" s="37" t="s">
        <v>326</v>
      </c>
      <c r="C258" s="39" t="s">
        <v>324</v>
      </c>
      <c r="D258" s="13">
        <v>0</v>
      </c>
      <c r="E258" s="13">
        <v>0</v>
      </c>
      <c r="F258" s="13">
        <v>0</v>
      </c>
      <c r="G258" s="8"/>
      <c r="H258" s="13">
        <v>42.7</v>
      </c>
    </row>
    <row r="259" spans="1:8" ht="52">
      <c r="A259" s="10" t="s">
        <v>233</v>
      </c>
      <c r="B259" s="37" t="s">
        <v>369</v>
      </c>
      <c r="C259" s="39" t="s">
        <v>368</v>
      </c>
      <c r="D259" s="13">
        <v>0</v>
      </c>
      <c r="E259" s="13">
        <v>0</v>
      </c>
      <c r="F259" s="13">
        <v>85.7</v>
      </c>
      <c r="G259" s="8"/>
      <c r="H259" s="13">
        <v>406.7</v>
      </c>
    </row>
    <row r="260" spans="1:8" ht="52">
      <c r="A260" s="10" t="s">
        <v>233</v>
      </c>
      <c r="B260" s="37" t="s">
        <v>382</v>
      </c>
      <c r="C260" s="39" t="s">
        <v>380</v>
      </c>
      <c r="D260" s="13">
        <v>0</v>
      </c>
      <c r="E260" s="13">
        <v>0</v>
      </c>
      <c r="F260" s="13">
        <v>5</v>
      </c>
      <c r="G260" s="8"/>
      <c r="H260" s="13">
        <v>406.7</v>
      </c>
    </row>
    <row r="261" spans="1:8" ht="91">
      <c r="A261" s="42" t="s">
        <v>233</v>
      </c>
      <c r="B261" s="43" t="s">
        <v>395</v>
      </c>
      <c r="C261" s="39" t="s">
        <v>394</v>
      </c>
      <c r="D261" s="13">
        <v>0</v>
      </c>
      <c r="E261" s="13">
        <v>0</v>
      </c>
      <c r="F261" s="13">
        <v>0</v>
      </c>
      <c r="G261" s="8"/>
      <c r="H261" s="13">
        <v>1239.9000000000001</v>
      </c>
    </row>
    <row r="262" spans="1:8" ht="42" customHeight="1">
      <c r="A262" s="42" t="s">
        <v>233</v>
      </c>
      <c r="B262" s="45" t="s">
        <v>329</v>
      </c>
      <c r="C262" s="41" t="s">
        <v>328</v>
      </c>
      <c r="D262" s="13">
        <v>100</v>
      </c>
      <c r="E262" s="13">
        <v>100</v>
      </c>
      <c r="F262" s="13">
        <v>61.5</v>
      </c>
      <c r="G262" s="15">
        <f t="shared" si="12"/>
        <v>61.5</v>
      </c>
      <c r="H262" s="13">
        <v>1008.6</v>
      </c>
    </row>
    <row r="263" spans="1:8" ht="13">
      <c r="A263" s="10" t="s">
        <v>233</v>
      </c>
      <c r="B263" s="35" t="s">
        <v>169</v>
      </c>
      <c r="C263" s="34" t="s">
        <v>170</v>
      </c>
      <c r="D263" s="13">
        <v>0</v>
      </c>
      <c r="E263" s="13">
        <v>0</v>
      </c>
      <c r="F263" s="13">
        <v>5.0999999999999996</v>
      </c>
      <c r="G263" s="8"/>
      <c r="H263" s="13">
        <v>0</v>
      </c>
    </row>
    <row r="264" spans="1:8" ht="13">
      <c r="A264" s="10" t="s">
        <v>233</v>
      </c>
      <c r="B264" s="11" t="s">
        <v>208</v>
      </c>
      <c r="C264" s="12" t="s">
        <v>209</v>
      </c>
      <c r="D264" s="13">
        <v>0</v>
      </c>
      <c r="E264" s="13">
        <v>614.20000000000005</v>
      </c>
      <c r="F264" s="13">
        <v>614.1</v>
      </c>
      <c r="G264" s="15">
        <f t="shared" si="12"/>
        <v>99.983718658417459</v>
      </c>
      <c r="H264" s="13">
        <v>5040.3</v>
      </c>
    </row>
    <row r="265" spans="1:8" ht="39">
      <c r="A265" s="10" t="s">
        <v>233</v>
      </c>
      <c r="B265" s="11" t="s">
        <v>297</v>
      </c>
      <c r="C265" s="12" t="s">
        <v>237</v>
      </c>
      <c r="D265" s="13">
        <v>0</v>
      </c>
      <c r="E265" s="13">
        <v>0</v>
      </c>
      <c r="F265" s="13">
        <v>0</v>
      </c>
      <c r="G265" s="8"/>
      <c r="H265" s="13">
        <v>61903.6</v>
      </c>
    </row>
    <row r="266" spans="1:8" ht="26.4" hidden="1" customHeight="1">
      <c r="A266" s="10" t="s">
        <v>233</v>
      </c>
      <c r="B266" s="11" t="s">
        <v>298</v>
      </c>
      <c r="C266" s="12" t="s">
        <v>241</v>
      </c>
      <c r="D266" s="13">
        <v>0</v>
      </c>
      <c r="E266" s="13">
        <v>0</v>
      </c>
      <c r="F266" s="13"/>
      <c r="G266" s="8"/>
      <c r="H266" s="13">
        <v>0</v>
      </c>
    </row>
    <row r="267" spans="1:8" ht="26.4" customHeight="1">
      <c r="A267" s="10" t="s">
        <v>233</v>
      </c>
      <c r="B267" s="11" t="s">
        <v>397</v>
      </c>
      <c r="C267" s="12" t="s">
        <v>396</v>
      </c>
      <c r="D267" s="13">
        <v>0</v>
      </c>
      <c r="E267" s="13">
        <v>0</v>
      </c>
      <c r="F267" s="13">
        <v>0</v>
      </c>
      <c r="G267" s="8"/>
      <c r="H267" s="13">
        <v>6425.9</v>
      </c>
    </row>
    <row r="268" spans="1:8" ht="13.25" customHeight="1">
      <c r="A268" s="10" t="s">
        <v>233</v>
      </c>
      <c r="B268" s="11" t="s">
        <v>283</v>
      </c>
      <c r="C268" s="12" t="s">
        <v>154</v>
      </c>
      <c r="D268" s="13">
        <v>0</v>
      </c>
      <c r="E268" s="13">
        <v>0</v>
      </c>
      <c r="F268" s="13">
        <v>0</v>
      </c>
      <c r="G268" s="8"/>
      <c r="H268" s="13">
        <v>580422.19999999995</v>
      </c>
    </row>
    <row r="269" spans="1:8" ht="26.4" customHeight="1">
      <c r="A269" s="10" t="s">
        <v>233</v>
      </c>
      <c r="B269" s="11" t="s">
        <v>284</v>
      </c>
      <c r="C269" s="12" t="s">
        <v>163</v>
      </c>
      <c r="D269" s="13">
        <v>1457.9</v>
      </c>
      <c r="E269" s="13">
        <v>153</v>
      </c>
      <c r="F269" s="13">
        <v>0</v>
      </c>
      <c r="G269" s="15">
        <f t="shared" si="12"/>
        <v>0</v>
      </c>
      <c r="H269" s="13">
        <v>2363.5</v>
      </c>
    </row>
    <row r="270" spans="1:8" ht="26.4" customHeight="1">
      <c r="A270" s="10" t="s">
        <v>233</v>
      </c>
      <c r="B270" s="11" t="s">
        <v>287</v>
      </c>
      <c r="C270" s="12" t="s">
        <v>155</v>
      </c>
      <c r="D270" s="13">
        <v>0</v>
      </c>
      <c r="E270" s="13">
        <v>0</v>
      </c>
      <c r="F270" s="13">
        <v>0</v>
      </c>
      <c r="G270" s="8"/>
      <c r="H270" s="13">
        <v>100000</v>
      </c>
    </row>
    <row r="271" spans="1:8" ht="26.4" customHeight="1">
      <c r="A271" s="10" t="s">
        <v>233</v>
      </c>
      <c r="B271" s="11" t="s">
        <v>387</v>
      </c>
      <c r="C271" s="12" t="s">
        <v>386</v>
      </c>
      <c r="D271" s="13">
        <v>0</v>
      </c>
      <c r="E271" s="13">
        <v>810.1</v>
      </c>
      <c r="F271" s="13">
        <v>625.9</v>
      </c>
      <c r="G271" s="15">
        <f t="shared" ref="G271:G275" si="16">F271/E271*100</f>
        <v>77.262066411554116</v>
      </c>
      <c r="H271" s="13">
        <v>810.1</v>
      </c>
    </row>
    <row r="272" spans="1:8" ht="13">
      <c r="A272" s="10" t="s">
        <v>233</v>
      </c>
      <c r="B272" s="35" t="s">
        <v>288</v>
      </c>
      <c r="C272" s="34" t="s">
        <v>164</v>
      </c>
      <c r="D272" s="13">
        <v>0</v>
      </c>
      <c r="E272" s="13">
        <v>629.70000000000005</v>
      </c>
      <c r="F272" s="13">
        <v>634.29999999999995</v>
      </c>
      <c r="G272" s="15">
        <f t="shared" si="16"/>
        <v>100.73050659043987</v>
      </c>
      <c r="H272" s="13">
        <v>1284.3</v>
      </c>
    </row>
    <row r="273" spans="1:8" ht="39">
      <c r="A273" s="10" t="s">
        <v>233</v>
      </c>
      <c r="B273" s="11" t="s">
        <v>299</v>
      </c>
      <c r="C273" s="12" t="s">
        <v>238</v>
      </c>
      <c r="D273" s="13">
        <v>0</v>
      </c>
      <c r="E273" s="13">
        <v>-1075.5999999999999</v>
      </c>
      <c r="F273" s="13">
        <v>-1075.5999999999999</v>
      </c>
      <c r="G273" s="15">
        <f t="shared" si="16"/>
        <v>100</v>
      </c>
      <c r="H273" s="13">
        <v>-1075.5999999999999</v>
      </c>
    </row>
    <row r="274" spans="1:8" ht="26.4" customHeight="1">
      <c r="A274" s="10" t="s">
        <v>233</v>
      </c>
      <c r="B274" s="11" t="s">
        <v>281</v>
      </c>
      <c r="C274" s="12" t="s">
        <v>158</v>
      </c>
      <c r="D274" s="13">
        <v>0</v>
      </c>
      <c r="E274" s="13">
        <v>-1005.8</v>
      </c>
      <c r="F274" s="13">
        <v>-1005.8</v>
      </c>
      <c r="G274" s="15">
        <f t="shared" si="16"/>
        <v>100</v>
      </c>
      <c r="H274" s="13">
        <v>-1005.8</v>
      </c>
    </row>
    <row r="275" spans="1:8" ht="13.25" customHeight="1">
      <c r="A275" s="23" t="s">
        <v>19</v>
      </c>
      <c r="B275" s="27"/>
      <c r="C275" s="27" t="s">
        <v>239</v>
      </c>
      <c r="D275" s="19">
        <f>D13+D24+D27+D29+D31+D33+D35+D85+D87+D90+D100+D132+D143+D160+D167+D207+D215+D251+D253+D19+D249+D97+D95+D104+D115</f>
        <v>1057222.9000000001</v>
      </c>
      <c r="E275" s="19">
        <f>E13+E24+E27+E29+E31+E33+E35+E85+E87+E90+E100+E132+E143+E160+E167+E207+E215+E251+E253+E19+E249+E97+E95+E104+E115</f>
        <v>1179358.8999999999</v>
      </c>
      <c r="F275" s="19">
        <f>F13+F24+F27+F29+F31+F33+F35+F85+F87+F90+F100+F132+F143+F160+F167+F207+F215+F251+F253+F19+F249+F97+F95+F104+F115+F92</f>
        <v>999593.9</v>
      </c>
      <c r="G275" s="8">
        <f t="shared" si="16"/>
        <v>84.757396582160027</v>
      </c>
      <c r="H275" s="19">
        <f>H13+H24+H27+H29+H31+H33+H35+H85+H87+H90+H100+H132+H143+H160+H167+H207+H215+H251+H253+H19+H249+H97+H95+H104+H115+H92</f>
        <v>7336003.5</v>
      </c>
    </row>
    <row r="276" spans="1:8">
      <c r="A276" s="28"/>
      <c r="H276" s="30"/>
    </row>
    <row r="277" spans="1:8">
      <c r="A277" s="28"/>
      <c r="F277" s="26"/>
    </row>
    <row r="278" spans="1:8">
      <c r="A278" s="28"/>
    </row>
    <row r="279" spans="1:8">
      <c r="A279" s="28"/>
    </row>
    <row r="280" spans="1:8">
      <c r="A280" s="28"/>
    </row>
    <row r="281" spans="1:8">
      <c r="A281" s="28"/>
    </row>
    <row r="282" spans="1:8">
      <c r="A282" s="28"/>
    </row>
    <row r="283" spans="1:8">
      <c r="A283" s="28"/>
    </row>
    <row r="284" spans="1:8">
      <c r="A284" s="28"/>
    </row>
    <row r="285" spans="1:8">
      <c r="A285" s="28"/>
    </row>
    <row r="286" spans="1:8">
      <c r="A286" s="28"/>
    </row>
    <row r="287" spans="1:8">
      <c r="A287" s="28"/>
    </row>
    <row r="288" spans="1:8">
      <c r="A288" s="28"/>
    </row>
    <row r="289" spans="1:1">
      <c r="A289" s="28"/>
    </row>
    <row r="290" spans="1:1">
      <c r="A290" s="28"/>
    </row>
    <row r="291" spans="1:1">
      <c r="A291" s="28"/>
    </row>
    <row r="292" spans="1:1">
      <c r="A292" s="28"/>
    </row>
    <row r="293" spans="1:1">
      <c r="A293" s="28"/>
    </row>
    <row r="294" spans="1:1">
      <c r="A294" s="28"/>
    </row>
    <row r="295" spans="1:1">
      <c r="A295" s="28"/>
    </row>
    <row r="296" spans="1:1">
      <c r="A296" s="28"/>
    </row>
    <row r="297" spans="1:1">
      <c r="A297" s="28"/>
    </row>
    <row r="298" spans="1:1">
      <c r="A298" s="28"/>
    </row>
    <row r="299" spans="1:1">
      <c r="A299" s="28"/>
    </row>
    <row r="300" spans="1:1">
      <c r="A300" s="28"/>
    </row>
    <row r="301" spans="1:1">
      <c r="A301" s="28"/>
    </row>
    <row r="302" spans="1:1">
      <c r="A302" s="28"/>
    </row>
    <row r="303" spans="1:1">
      <c r="A303" s="28"/>
    </row>
    <row r="304" spans="1:1">
      <c r="A304" s="28"/>
    </row>
    <row r="305" spans="1:1">
      <c r="A305" s="28"/>
    </row>
    <row r="306" spans="1:1">
      <c r="A306" s="28"/>
    </row>
    <row r="307" spans="1:1">
      <c r="A307" s="28"/>
    </row>
    <row r="308" spans="1:1">
      <c r="A308" s="28"/>
    </row>
    <row r="309" spans="1:1">
      <c r="A309" s="28"/>
    </row>
    <row r="310" spans="1:1">
      <c r="A310" s="28"/>
    </row>
    <row r="311" spans="1:1">
      <c r="A311" s="28"/>
    </row>
    <row r="312" spans="1:1">
      <c r="A312" s="28"/>
    </row>
    <row r="313" spans="1:1">
      <c r="A313" s="28"/>
    </row>
    <row r="314" spans="1:1">
      <c r="A314" s="28"/>
    </row>
    <row r="315" spans="1:1">
      <c r="A315" s="28"/>
    </row>
    <row r="316" spans="1:1">
      <c r="A316" s="28"/>
    </row>
    <row r="317" spans="1:1">
      <c r="A317" s="28"/>
    </row>
    <row r="318" spans="1:1">
      <c r="A318" s="28"/>
    </row>
    <row r="319" spans="1:1">
      <c r="A319" s="28"/>
    </row>
    <row r="320" spans="1:1">
      <c r="A320" s="28"/>
    </row>
  </sheetData>
  <autoFilter ref="A11:Q275"/>
  <mergeCells count="12">
    <mergeCell ref="A7:H7"/>
    <mergeCell ref="D6:G6"/>
    <mergeCell ref="D1:H5"/>
    <mergeCell ref="E8:H8"/>
    <mergeCell ref="A9:B10"/>
    <mergeCell ref="C9:C11"/>
    <mergeCell ref="D9:G9"/>
    <mergeCell ref="H9:H11"/>
    <mergeCell ref="D10:D11"/>
    <mergeCell ref="E10:E11"/>
    <mergeCell ref="F10:F11"/>
    <mergeCell ref="G10:G11"/>
  </mergeCells>
  <pageMargins left="0.39370078740157483" right="0.19685039370078741" top="1.1811023622047245" bottom="0.19685039370078741" header="0.15748031496062992" footer="0.23622047244094491"/>
  <pageSetup paperSize="9" scale="92"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К-1</vt:lpstr>
      <vt:lpstr>'Форма К-1'!Заголовки_для_печати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Круг Татьяна Андреевна</cp:lastModifiedBy>
  <cp:lastPrinted>2020-05-07T06:03:36Z</cp:lastPrinted>
  <dcterms:created xsi:type="dcterms:W3CDTF">2018-04-25T11:47:13Z</dcterms:created>
  <dcterms:modified xsi:type="dcterms:W3CDTF">2020-05-08T10:31:59Z</dcterms:modified>
</cp:coreProperties>
</file>