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215" windowWidth="8100" windowHeight="1950"/>
  </bookViews>
  <sheets>
    <sheet name="Приложение 1" sheetId="36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1'!$15:$16</definedName>
  </definedNames>
  <calcPr calcId="145621"/>
</workbook>
</file>

<file path=xl/calcChain.xml><?xml version="1.0" encoding="utf-8"?>
<calcChain xmlns="http://schemas.openxmlformats.org/spreadsheetml/2006/main">
  <c r="E65" i="36" l="1"/>
  <c r="D65" i="36"/>
  <c r="E60" i="36"/>
  <c r="E59" i="36" s="1"/>
  <c r="D60" i="36"/>
  <c r="C65" i="36"/>
  <c r="C34" i="36"/>
  <c r="C45" i="36"/>
  <c r="D59" i="36" l="1"/>
  <c r="C61" i="36" l="1"/>
  <c r="C60" i="36" s="1"/>
  <c r="C59" i="36" s="1"/>
  <c r="E40" i="36"/>
  <c r="D40" i="36"/>
  <c r="C40" i="36"/>
  <c r="E34" i="36"/>
  <c r="D34" i="36"/>
  <c r="E18" i="36"/>
  <c r="D18" i="36"/>
  <c r="C18" i="36"/>
  <c r="E57" i="36"/>
  <c r="D57" i="36"/>
  <c r="C57" i="36"/>
  <c r="E51" i="36"/>
  <c r="D51" i="36"/>
  <c r="C51" i="36"/>
  <c r="E46" i="36"/>
  <c r="D46" i="36"/>
  <c r="C46" i="36"/>
  <c r="E43" i="36"/>
  <c r="D43" i="36"/>
  <c r="C43" i="36"/>
  <c r="E30" i="36"/>
  <c r="D30" i="36"/>
  <c r="C30" i="36"/>
  <c r="E26" i="36"/>
  <c r="D26" i="36"/>
  <c r="C26" i="36"/>
  <c r="C22" i="36"/>
  <c r="E20" i="36"/>
  <c r="D20" i="36"/>
  <c r="C20" i="36"/>
  <c r="D17" i="36" l="1"/>
  <c r="D72" i="36" s="1"/>
  <c r="E17" i="36"/>
  <c r="E72" i="36" s="1"/>
  <c r="C17" i="36"/>
  <c r="C72" i="36" s="1"/>
  <c r="F66" i="36"/>
  <c r="F64" i="36"/>
  <c r="F58" i="36"/>
  <c r="F57" i="36"/>
  <c r="F50" i="36"/>
  <c r="F47" i="36"/>
  <c r="F45" i="36"/>
  <c r="F42" i="36"/>
  <c r="F41" i="36"/>
  <c r="F33" i="36"/>
  <c r="F31" i="36"/>
  <c r="F28" i="36"/>
  <c r="F27" i="36"/>
  <c r="F24" i="36"/>
  <c r="F23" i="36"/>
  <c r="F22" i="36" l="1"/>
  <c r="F63" i="36"/>
  <c r="F39" i="36"/>
  <c r="F65" i="36"/>
  <c r="F19" i="36"/>
  <c r="F62" i="36"/>
  <c r="F26" i="36"/>
  <c r="F20" i="36"/>
  <c r="F30" i="36"/>
  <c r="F37" i="36"/>
  <c r="F51" i="36"/>
  <c r="F44" i="36"/>
  <c r="F43" i="36"/>
  <c r="F25" i="36"/>
  <c r="F48" i="36"/>
  <c r="F18" i="36"/>
  <c r="F40" i="36"/>
  <c r="F46" i="36"/>
  <c r="F49" i="36"/>
  <c r="F29" i="36" l="1"/>
  <c r="F36" i="36"/>
  <c r="F34" i="36"/>
  <c r="F38" i="36"/>
  <c r="F60" i="36"/>
  <c r="F59" i="36"/>
  <c r="F61" i="36"/>
  <c r="F72" i="36" l="1"/>
  <c r="F17" i="36"/>
</calcChain>
</file>

<file path=xl/sharedStrings.xml><?xml version="1.0" encoding="utf-8"?>
<sst xmlns="http://schemas.openxmlformats.org/spreadsheetml/2006/main" count="126" uniqueCount="123">
  <si>
    <t>тыс. руб.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</si>
  <si>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</si>
  <si>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</si>
  <si>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</si>
  <si>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</si>
  <si>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</si>
  <si>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</si>
  <si>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</si>
  <si>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</si>
  <si>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</si>
  <si>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</si>
  <si>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</si>
  <si>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</si>
  <si>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</si>
  <si>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</si>
  <si>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</si>
  <si>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</si>
  <si>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</si>
  <si>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</si>
  <si>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</si>
  <si>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</si>
  <si>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</si>
  <si>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</si>
  <si>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</si>
  <si>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</si>
  <si>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</si>
  <si>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</si>
  <si>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</si>
  <si>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</si>
  <si>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</si>
  <si>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</si>
  <si>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</si>
  <si>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</si>
  <si>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ДОХОДОВ:</t>
  </si>
  <si>
    <t>НАЛОГИ НА ТОВАРЫ (РАБОТЫ, УСЛУГИ), РЕАЛИЗУЕМЫЕ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</si>
  <si>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</si>
  <si>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</si>
  <si>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</si>
  <si>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</si>
  <si>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</si>
  <si>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</si>
  <si>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</si>
  <si>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</si>
  <si>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</si>
  <si>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</si>
  <si>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1 05 00000 00 0000</t>
  </si>
  <si>
    <t>1 05 02000 02 0000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</si>
  <si>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</si>
  <si>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</si>
  <si>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</si>
  <si>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</si>
  <si>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</si>
  <si>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</si>
  <si>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</si>
  <si>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</si>
  <si>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</si>
  <si>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</si>
  <si>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1 11 05000 00 0000</t>
  </si>
  <si>
    <t>1 11 05300 00 0000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</si>
  <si>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</si>
  <si>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</si>
  <si>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</si>
  <si>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</si>
  <si>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</si>
  <si>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</si>
  <si>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</si>
  <si>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</si>
  <si>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</si>
  <si>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</si>
  <si>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</si>
  <si>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</si>
  <si>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</si>
  <si>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</si>
  <si>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</si>
  <si>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</si>
  <si>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</si>
  <si>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</si>
  <si>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</si>
  <si>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</si>
  <si>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</si>
  <si>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>2 07 04000 04 0000</t>
  </si>
  <si>
    <t>Приложение 1</t>
  </si>
  <si>
    <t>Код бюджетной классификации Российской Федерации</t>
  </si>
  <si>
    <t>Наименование доходов</t>
  </si>
  <si>
    <t>к решению Березниковской городской Думы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</si>
  <si>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</si>
  <si>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</si>
  <si>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</si>
  <si>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</si>
  <si>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</si>
  <si>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8=5-3</t>
  </si>
  <si>
    <t xml:space="preserve">1 16 01000 01 0000
</t>
  </si>
  <si>
    <t>Административные штрафы, установленные Кодексом Российской Федерации об административных правонарушениях</t>
  </si>
  <si>
    <t>1 16 11000 01 0000</t>
  </si>
  <si>
    <t>Платежи, уплачиваемые в целях возмещения вреда</t>
  </si>
  <si>
    <t xml:space="preserve">1 16 02000 02 0000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</si>
  <si>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</si>
  <si>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1 16 07000 01 0000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</si>
  <si>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</si>
  <si>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</si>
  <si>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1 16 10000 00 0000</t>
  </si>
  <si>
    <t>2020 год</t>
  </si>
  <si>
    <t>2021 год</t>
  </si>
  <si>
    <t>2022 год</t>
  </si>
  <si>
    <t>Доходы бюджета муниципального образования "Город Березники"
по группам, подгруппам, статьям классификации доходов бюджетов 
на 2020 год и плановый период 2021-2022 годов</t>
  </si>
  <si>
    <t>1 03 02000 01 0000</t>
  </si>
  <si>
    <t>Акцизы по подакцизным товарам (продукции), производимым на территории Российской Федерации</t>
  </si>
  <si>
    <t xml:space="preserve">1 08 04000 01 0000
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</si>
  <si>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</si>
  <si>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2 18 00000 00 0000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</si>
  <si>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</si>
  <si>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</si>
  <si>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2 19 00000 00 0000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</si>
  <si>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</si>
  <si>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2 19 00000 04 0000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</si>
  <si>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</si>
  <si>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2 18 04000 04 0000</t>
  </si>
  <si>
    <t>Доходы бюджетов городских округов от возврата  организациями остатков субсидий прошлых лет</t>
  </si>
  <si>
    <t>1 11 03000 00 0000 120</t>
  </si>
  <si>
    <t xml:space="preserve">Проценты, полученные от предоставления бюджетных кредитов внутри страны </t>
  </si>
  <si>
    <t xml:space="preserve">к решению Березниковской городской Думы </t>
  </si>
  <si>
    <t>от 11.12.2019 № 691</t>
  </si>
  <si>
    <t>от 23.12.2020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</si>
</sst>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4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9"/>
      <name val="Arial Cyr"/>
      <charset val="204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7" fillId="0" borderId="0"/>
  </cellStyleXfs>
  <cellXfs count="50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/>
    <xf numFmtId="164" fontId="10" fillId="0" borderId="1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0" fontId="12" fillId="0" borderId="0" xfId="1" applyFont="1"/>
    <xf numFmtId="164" fontId="13" fillId="0" borderId="1" xfId="1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15" fillId="0" borderId="1" xfId="1" applyNumberFormat="1" applyFont="1" applyBorder="1" applyAlignment="1">
      <alignment horizontal="left" vertical="top"/>
    </xf>
    <xf numFmtId="164" fontId="14" fillId="0" borderId="1" xfId="1" applyNumberFormat="1" applyFont="1" applyFill="1" applyBorder="1" applyAlignment="1">
      <alignment vertical="top"/>
    </xf>
    <xf numFmtId="0" fontId="21" fillId="0" borderId="0" xfId="1" applyFont="1"/>
    <xf numFmtId="0" fontId="15" fillId="0" borderId="1" xfId="1" applyFont="1" applyFill="1" applyBorder="1" applyAlignment="1">
      <alignment horizontal="left" vertical="top"/>
    </xf>
    <xf numFmtId="0" fontId="2" fillId="0" borderId="0" xfId="1" applyFont="1" applyFill="1" applyAlignment="1">
      <alignment horizontal="right"/>
    </xf>
    <xf numFmtId="3" fontId="6" fillId="0" borderId="1" xfId="1" applyNumberFormat="1" applyFont="1" applyBorder="1" applyAlignment="1">
      <alignment horizontal="center" vertical="center" wrapText="1"/>
    </xf>
    <xf numFmtId="164" fontId="1" fillId="0" borderId="0" xfId="1" applyNumberFormat="1"/>
    <xf numFmtId="3" fontId="6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vertical="top"/>
    </xf>
    <xf numFmtId="164" fontId="10" fillId="0" borderId="2" xfId="1" applyNumberFormat="1" applyFont="1" applyFill="1" applyBorder="1" applyAlignment="1">
      <alignment vertical="top"/>
    </xf>
    <xf numFmtId="164" fontId="14" fillId="0" borderId="2" xfId="1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vertical="top"/>
    </xf>
    <xf numFmtId="164" fontId="1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/>
    <xf numFmtId="164" fontId="1" fillId="0" borderId="0" xfId="1" applyNumberFormat="1" applyFill="1"/>
    <xf numFmtId="0" fontId="6" fillId="0" borderId="1" xfId="1" applyFont="1" applyBorder="1" applyAlignment="1">
      <alignment horizontal="center"/>
    </xf>
    <xf numFmtId="1" fontId="2" fillId="0" borderId="4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left" vertical="top"/>
    </xf>
    <xf numFmtId="3" fontId="15" fillId="0" borderId="1" xfId="1" applyNumberFormat="1" applyFont="1" applyBorder="1" applyAlignment="1">
      <alignment vertical="top"/>
    </xf>
    <xf numFmtId="3" fontId="15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164" fontId="10" fillId="0" borderId="5" xfId="1" applyNumberFormat="1" applyFont="1" applyFill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3" fontId="23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5" zoomScaleNormal="100" zoomScaleSheetLayoutView="100" workbookViewId="0">
      <selection activeCell="I15" sqref="I15"/>
    </sheetView>
  </sheetViews>
  <sheetFormatPr defaultColWidth="9.140625" defaultRowHeight="12.75" x14ac:dyDescent="0.2"/>
  <cols>
    <col min="1" max="1" width="13.7109375" style="1" customWidth="1"/>
    <col min="2" max="2" width="55" style="1" customWidth="1"/>
    <col min="3" max="4" width="11.140625" style="2" customWidth="1"/>
    <col min="5" max="5" width="10.42578125" style="2" customWidth="1"/>
    <col min="6" max="6" width="13.28515625" style="1" hidden="1" customWidth="1"/>
    <col min="7" max="9" width="10.7109375" style="1" bestFit="1" customWidth="1"/>
    <col min="10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6" hidden="1" x14ac:dyDescent="0.2"/>
    <row r="2" spans="1:6" hidden="1" x14ac:dyDescent="0.2"/>
    <row r="3" spans="1:6" hidden="1" x14ac:dyDescent="0.2"/>
    <row r="4" spans="1:6" ht="15.75" hidden="1" customHeight="1" x14ac:dyDescent="0.2">
      <c r="A4" s="3"/>
      <c r="B4" s="3"/>
    </row>
    <row r="5" spans="1:6" ht="15.75" customHeight="1" x14ac:dyDescent="0.2">
      <c r="A5" s="3"/>
      <c r="B5" s="3"/>
      <c r="E5" s="23" t="s">
        <v>81</v>
      </c>
    </row>
    <row r="6" spans="1:6" ht="15.75" customHeight="1" x14ac:dyDescent="0.2">
      <c r="A6" s="3"/>
      <c r="B6" s="3"/>
      <c r="E6" s="23" t="s">
        <v>84</v>
      </c>
    </row>
    <row r="7" spans="1:6" ht="15.75" customHeight="1" x14ac:dyDescent="0.2">
      <c r="A7" s="3"/>
      <c r="B7" s="3"/>
      <c r="E7" s="23" t="s">
        <v>122</v>
      </c>
    </row>
    <row r="8" spans="1:6" ht="15.75" customHeight="1" x14ac:dyDescent="0.2">
      <c r="A8" s="3"/>
      <c r="B8" s="3"/>
    </row>
    <row r="9" spans="1:6" ht="15.75" customHeight="1" x14ac:dyDescent="0.2">
      <c r="A9" s="3"/>
      <c r="B9" s="3"/>
      <c r="E9" s="48" t="s">
        <v>81</v>
      </c>
    </row>
    <row r="10" spans="1:6" ht="15.75" customHeight="1" x14ac:dyDescent="0.2">
      <c r="A10" s="3"/>
      <c r="B10" s="3"/>
      <c r="E10" s="48" t="s">
        <v>120</v>
      </c>
    </row>
    <row r="11" spans="1:6" ht="15.75" customHeight="1" x14ac:dyDescent="0.2">
      <c r="A11" s="3"/>
      <c r="B11" s="3"/>
      <c r="E11" s="48" t="s">
        <v>121</v>
      </c>
    </row>
    <row r="12" spans="1:6" ht="15.75" customHeight="1" x14ac:dyDescent="0.2">
      <c r="A12" s="3"/>
      <c r="B12" s="3"/>
    </row>
    <row r="13" spans="1:6" s="4" customFormat="1" ht="66" customHeight="1" x14ac:dyDescent="0.25">
      <c r="A13" s="49" t="s">
        <v>104</v>
      </c>
      <c r="B13" s="49"/>
      <c r="C13" s="49"/>
      <c r="D13" s="49"/>
      <c r="E13" s="49"/>
      <c r="F13" s="49"/>
    </row>
    <row r="14" spans="1:6" ht="12.75" customHeight="1" x14ac:dyDescent="0.25">
      <c r="A14" s="5"/>
      <c r="B14" s="5"/>
      <c r="E14" s="6" t="s">
        <v>0</v>
      </c>
      <c r="F14" s="6" t="s">
        <v>0</v>
      </c>
    </row>
    <row r="15" spans="1:6" ht="46.15" customHeight="1" x14ac:dyDescent="0.2">
      <c r="A15" s="24" t="s">
        <v>82</v>
      </c>
      <c r="B15" s="24" t="s">
        <v>83</v>
      </c>
      <c r="C15" s="37" t="s">
        <v>101</v>
      </c>
      <c r="D15" s="38" t="s">
        <v>102</v>
      </c>
      <c r="E15" s="38" t="s">
        <v>103</v>
      </c>
      <c r="F15" s="36"/>
    </row>
    <row r="16" spans="1:6" s="8" customFormat="1" ht="15" customHeight="1" x14ac:dyDescent="0.2">
      <c r="A16" s="24">
        <v>1</v>
      </c>
      <c r="B16" s="24">
        <v>2</v>
      </c>
      <c r="C16" s="7">
        <v>3</v>
      </c>
      <c r="D16" s="35">
        <v>4</v>
      </c>
      <c r="E16" s="35">
        <v>5</v>
      </c>
      <c r="F16" s="26" t="s">
        <v>90</v>
      </c>
    </row>
    <row r="17" spans="1:6" s="8" customFormat="1" ht="15.6" customHeight="1" x14ac:dyDescent="0.2">
      <c r="A17" s="19" t="s">
        <v>41</v>
      </c>
      <c r="B17" s="15" t="s">
        <v>1</v>
      </c>
      <c r="C17" s="12">
        <f>C18+C20+C22+C26+C30+C34+C40+C43+C46+C51+C58</f>
        <v>2412430.5999999996</v>
      </c>
      <c r="D17" s="12">
        <f>D18+D20+D22+D26+D30+D34+D40+D43+D46+D51+D58</f>
        <v>2473713.2000000002</v>
      </c>
      <c r="E17" s="12">
        <f>E18+E20+E22+E26+E30+E34+E40+E43+E46+E51+E58</f>
        <v>2498536.9000000004</v>
      </c>
      <c r="F17" s="27" t="e">
        <f>C17-#REF!</f>
        <v>#REF!</v>
      </c>
    </row>
    <row r="18" spans="1:6" s="8" customFormat="1" ht="15.6" customHeight="1" x14ac:dyDescent="0.2">
      <c r="A18" s="17" t="s">
        <v>42</v>
      </c>
      <c r="B18" s="18" t="s">
        <v>2</v>
      </c>
      <c r="C18" s="12">
        <f>C19</f>
        <v>1522061.1</v>
      </c>
      <c r="D18" s="12">
        <f>D19</f>
        <v>1614030.1</v>
      </c>
      <c r="E18" s="12">
        <f>E19</f>
        <v>1695195.3000000003</v>
      </c>
      <c r="F18" s="27" t="e">
        <f>C18-#REF!</f>
        <v>#REF!</v>
      </c>
    </row>
    <row r="19" spans="1:6" s="9" customFormat="1" ht="15.6" customHeight="1" x14ac:dyDescent="0.2">
      <c r="A19" s="19" t="s">
        <v>43</v>
      </c>
      <c r="B19" s="15" t="s">
        <v>3</v>
      </c>
      <c r="C19" s="12">
        <v>1522061.1</v>
      </c>
      <c r="D19" s="12">
        <v>1614030.1</v>
      </c>
      <c r="E19" s="12">
        <v>1695195.3000000003</v>
      </c>
      <c r="F19" s="27" t="e">
        <f>C19-#REF!</f>
        <v>#REF!</v>
      </c>
    </row>
    <row r="20" spans="1:6" ht="25.5" x14ac:dyDescent="0.2">
      <c r="A20" s="19" t="s">
        <v>44</v>
      </c>
      <c r="B20" s="18" t="s">
        <v>34</v>
      </c>
      <c r="C20" s="12">
        <f>C21</f>
        <v>18133.5</v>
      </c>
      <c r="D20" s="12">
        <f>D21</f>
        <v>21768.9</v>
      </c>
      <c r="E20" s="12">
        <f>E21</f>
        <v>23437</v>
      </c>
      <c r="F20" s="29" t="e">
        <f>C20-#REF!</f>
        <v>#REF!</v>
      </c>
    </row>
    <row r="21" spans="1:6" ht="30.75" customHeight="1" x14ac:dyDescent="0.2">
      <c r="A21" s="19" t="s">
        <v>105</v>
      </c>
      <c r="B21" s="18" t="s">
        <v>106</v>
      </c>
      <c r="C21" s="12">
        <v>18133.5</v>
      </c>
      <c r="D21" s="12">
        <v>21768.9</v>
      </c>
      <c r="E21" s="12">
        <v>23437</v>
      </c>
      <c r="F21" s="29"/>
    </row>
    <row r="22" spans="1:6" x14ac:dyDescent="0.2">
      <c r="A22" s="19" t="s">
        <v>45</v>
      </c>
      <c r="B22" s="18" t="s">
        <v>4</v>
      </c>
      <c r="C22" s="12">
        <f>C23+C24+C25</f>
        <v>31221.5</v>
      </c>
      <c r="D22" s="12">
        <v>31227</v>
      </c>
      <c r="E22" s="12">
        <v>28607</v>
      </c>
      <c r="F22" s="27" t="e">
        <f>C22-#REF!</f>
        <v>#REF!</v>
      </c>
    </row>
    <row r="23" spans="1:6" ht="28.15" customHeight="1" x14ac:dyDescent="0.2">
      <c r="A23" s="19" t="s">
        <v>46</v>
      </c>
      <c r="B23" s="15" t="s">
        <v>5</v>
      </c>
      <c r="C23" s="12">
        <v>20450</v>
      </c>
      <c r="D23" s="12">
        <v>3500</v>
      </c>
      <c r="E23" s="12">
        <v>0</v>
      </c>
      <c r="F23" s="30" t="e">
        <f>C23-#REF!</f>
        <v>#REF!</v>
      </c>
    </row>
    <row r="24" spans="1:6" ht="16.149999999999999" customHeight="1" x14ac:dyDescent="0.2">
      <c r="A24" s="19" t="s">
        <v>47</v>
      </c>
      <c r="B24" s="15" t="s">
        <v>6</v>
      </c>
      <c r="C24" s="12">
        <v>47</v>
      </c>
      <c r="D24" s="12">
        <v>47</v>
      </c>
      <c r="E24" s="12">
        <v>47</v>
      </c>
      <c r="F24" s="30" t="e">
        <f>C24-#REF!</f>
        <v>#REF!</v>
      </c>
    </row>
    <row r="25" spans="1:6" s="13" customFormat="1" ht="27.6" customHeight="1" x14ac:dyDescent="0.2">
      <c r="A25" s="19" t="s">
        <v>48</v>
      </c>
      <c r="B25" s="15" t="s">
        <v>7</v>
      </c>
      <c r="C25" s="12">
        <v>10724.5</v>
      </c>
      <c r="D25" s="12">
        <v>27680</v>
      </c>
      <c r="E25" s="12">
        <v>28560</v>
      </c>
      <c r="F25" s="30" t="e">
        <f>C25-#REF!</f>
        <v>#REF!</v>
      </c>
    </row>
    <row r="26" spans="1:6" s="13" customFormat="1" ht="15" customHeight="1" x14ac:dyDescent="0.2">
      <c r="A26" s="19" t="s">
        <v>49</v>
      </c>
      <c r="B26" s="18" t="s">
        <v>8</v>
      </c>
      <c r="C26" s="12">
        <f>C27+C28+C29</f>
        <v>391658.5</v>
      </c>
      <c r="D26" s="12">
        <f t="shared" ref="D26:E26" si="0">D27+D28+D29</f>
        <v>378381.10000000003</v>
      </c>
      <c r="E26" s="12">
        <f t="shared" si="0"/>
        <v>380546.7</v>
      </c>
      <c r="F26" s="27" t="e">
        <f>C26-#REF!</f>
        <v>#REF!</v>
      </c>
    </row>
    <row r="27" spans="1:6" ht="15" customHeight="1" x14ac:dyDescent="0.2">
      <c r="A27" s="19" t="s">
        <v>50</v>
      </c>
      <c r="B27" s="15" t="s">
        <v>9</v>
      </c>
      <c r="C27" s="12">
        <v>47284.5</v>
      </c>
      <c r="D27" s="12">
        <v>52275.8</v>
      </c>
      <c r="E27" s="12">
        <v>55711.199999999997</v>
      </c>
      <c r="F27" s="30" t="e">
        <f>C27-#REF!</f>
        <v>#REF!</v>
      </c>
    </row>
    <row r="28" spans="1:6" ht="15" customHeight="1" x14ac:dyDescent="0.2">
      <c r="A28" s="19" t="s">
        <v>51</v>
      </c>
      <c r="B28" s="15" t="s">
        <v>10</v>
      </c>
      <c r="C28" s="12">
        <v>171414.9</v>
      </c>
      <c r="D28" s="12">
        <v>172510.6</v>
      </c>
      <c r="E28" s="12">
        <v>172168.2</v>
      </c>
      <c r="F28" s="32" t="e">
        <f>C28-#REF!</f>
        <v>#REF!</v>
      </c>
    </row>
    <row r="29" spans="1:6" s="2" customFormat="1" ht="15" customHeight="1" x14ac:dyDescent="0.2">
      <c r="A29" s="39" t="s">
        <v>52</v>
      </c>
      <c r="B29" s="16" t="s">
        <v>11</v>
      </c>
      <c r="C29" s="12">
        <v>172959.1</v>
      </c>
      <c r="D29" s="12">
        <v>153594.70000000001</v>
      </c>
      <c r="E29" s="12">
        <v>152667.29999999999</v>
      </c>
      <c r="F29" s="30" t="e">
        <f>C29-#REF!</f>
        <v>#REF!</v>
      </c>
    </row>
    <row r="30" spans="1:6" ht="15" customHeight="1" x14ac:dyDescent="0.2">
      <c r="A30" s="19" t="s">
        <v>53</v>
      </c>
      <c r="B30" s="18" t="s">
        <v>12</v>
      </c>
      <c r="C30" s="12">
        <f>SUM(C31:C33)</f>
        <v>23690.899999999998</v>
      </c>
      <c r="D30" s="12">
        <f t="shared" ref="D30:E30" si="1">SUM(D31:D33)</f>
        <v>23631.8</v>
      </c>
      <c r="E30" s="12">
        <f t="shared" si="1"/>
        <v>23731.8</v>
      </c>
      <c r="F30" s="27" t="e">
        <f>C30-#REF!</f>
        <v>#REF!</v>
      </c>
    </row>
    <row r="31" spans="1:6" ht="31.15" customHeight="1" x14ac:dyDescent="0.2">
      <c r="A31" s="19" t="s">
        <v>54</v>
      </c>
      <c r="B31" s="18" t="s">
        <v>13</v>
      </c>
      <c r="C31" s="12">
        <v>23410</v>
      </c>
      <c r="D31" s="12">
        <v>23410</v>
      </c>
      <c r="E31" s="12">
        <v>23410</v>
      </c>
      <c r="F31" s="32" t="e">
        <f>C31-#REF!</f>
        <v>#REF!</v>
      </c>
    </row>
    <row r="32" spans="1:6" ht="38.450000000000003" customHeight="1" x14ac:dyDescent="0.2">
      <c r="A32" s="19" t="s">
        <v>107</v>
      </c>
      <c r="B32" s="18" t="s">
        <v>108</v>
      </c>
      <c r="C32" s="12">
        <v>3.3</v>
      </c>
      <c r="D32" s="12">
        <v>4.2</v>
      </c>
      <c r="E32" s="12">
        <v>4.2</v>
      </c>
      <c r="F32" s="32"/>
    </row>
    <row r="33" spans="1:6" ht="30" customHeight="1" x14ac:dyDescent="0.2">
      <c r="A33" s="19" t="s">
        <v>55</v>
      </c>
      <c r="B33" s="15" t="s">
        <v>14</v>
      </c>
      <c r="C33" s="12">
        <v>277.60000000000002</v>
      </c>
      <c r="D33" s="12">
        <v>217.6</v>
      </c>
      <c r="E33" s="12">
        <v>317.60000000000002</v>
      </c>
      <c r="F33" s="30" t="e">
        <f>C33-#REF!</f>
        <v>#REF!</v>
      </c>
    </row>
    <row r="34" spans="1:6" ht="40.9" customHeight="1" x14ac:dyDescent="0.2">
      <c r="A34" s="19" t="s">
        <v>56</v>
      </c>
      <c r="B34" s="18" t="s">
        <v>15</v>
      </c>
      <c r="C34" s="12">
        <f>SUM(C35:C39)</f>
        <v>224075.4</v>
      </c>
      <c r="D34" s="12">
        <f t="shared" ref="D34:E34" si="2">SUM(D36:D39)</f>
        <v>250647.4</v>
      </c>
      <c r="E34" s="12">
        <f t="shared" si="2"/>
        <v>259777.69999999998</v>
      </c>
      <c r="F34" s="27" t="e">
        <f>C34-#REF!</f>
        <v>#REF!</v>
      </c>
    </row>
    <row r="35" spans="1:6" ht="30.6" customHeight="1" x14ac:dyDescent="0.2">
      <c r="A35" s="19" t="s">
        <v>118</v>
      </c>
      <c r="B35" s="18" t="s">
        <v>119</v>
      </c>
      <c r="C35" s="12">
        <v>3.3</v>
      </c>
      <c r="D35" s="12">
        <v>0</v>
      </c>
      <c r="E35" s="12">
        <v>0</v>
      </c>
      <c r="F35" s="27"/>
    </row>
    <row r="36" spans="1:6" ht="68.45" customHeight="1" x14ac:dyDescent="0.2">
      <c r="A36" s="19" t="s">
        <v>57</v>
      </c>
      <c r="B36" s="15" t="s">
        <v>16</v>
      </c>
      <c r="C36" s="12">
        <v>184110.5</v>
      </c>
      <c r="D36" s="12">
        <v>221154.4</v>
      </c>
      <c r="E36" s="12">
        <v>230318</v>
      </c>
      <c r="F36" s="27" t="e">
        <f>C36-#REF!</f>
        <v>#REF!</v>
      </c>
    </row>
    <row r="37" spans="1:6" s="13" customFormat="1" ht="43.15" customHeight="1" x14ac:dyDescent="0.2">
      <c r="A37" s="19" t="s">
        <v>58</v>
      </c>
      <c r="B37" s="15" t="s">
        <v>37</v>
      </c>
      <c r="C37" s="12">
        <v>8705.4</v>
      </c>
      <c r="D37" s="12">
        <v>9062.2999999999993</v>
      </c>
      <c r="E37" s="12">
        <v>9498.7999999999993</v>
      </c>
      <c r="F37" s="30" t="e">
        <f>C37-#REF!</f>
        <v>#REF!</v>
      </c>
    </row>
    <row r="38" spans="1:6" ht="30" customHeight="1" x14ac:dyDescent="0.2">
      <c r="A38" s="40" t="s">
        <v>59</v>
      </c>
      <c r="B38" s="15" t="s">
        <v>17</v>
      </c>
      <c r="C38" s="12">
        <v>11307.6</v>
      </c>
      <c r="D38" s="12">
        <v>348.5</v>
      </c>
      <c r="E38" s="12">
        <v>359.8</v>
      </c>
      <c r="F38" s="27" t="e">
        <f>C38-#REF!</f>
        <v>#REF!</v>
      </c>
    </row>
    <row r="39" spans="1:6" ht="69" customHeight="1" x14ac:dyDescent="0.2">
      <c r="A39" s="19" t="s">
        <v>60</v>
      </c>
      <c r="B39" s="15" t="s">
        <v>18</v>
      </c>
      <c r="C39" s="12">
        <v>19948.599999999999</v>
      </c>
      <c r="D39" s="12">
        <v>20082.2</v>
      </c>
      <c r="E39" s="12">
        <v>19601.099999999999</v>
      </c>
      <c r="F39" s="27" t="e">
        <f>C39-#REF!</f>
        <v>#REF!</v>
      </c>
    </row>
    <row r="40" spans="1:6" ht="18.600000000000001" customHeight="1" x14ac:dyDescent="0.2">
      <c r="A40" s="19" t="s">
        <v>61</v>
      </c>
      <c r="B40" s="18" t="s">
        <v>19</v>
      </c>
      <c r="C40" s="12">
        <f>SUM(C41:C42)</f>
        <v>35316</v>
      </c>
      <c r="D40" s="12">
        <f t="shared" ref="D40:E40" si="3">SUM(D41:D42)</f>
        <v>42429.4</v>
      </c>
      <c r="E40" s="12">
        <f t="shared" si="3"/>
        <v>32269.4</v>
      </c>
      <c r="F40" s="27" t="e">
        <f>C40-#REF!</f>
        <v>#REF!</v>
      </c>
    </row>
    <row r="41" spans="1:6" ht="19.149999999999999" customHeight="1" x14ac:dyDescent="0.2">
      <c r="A41" s="22" t="s">
        <v>62</v>
      </c>
      <c r="B41" s="16" t="s">
        <v>20</v>
      </c>
      <c r="C41" s="12">
        <v>35288.199999999997</v>
      </c>
      <c r="D41" s="12">
        <v>42405.5</v>
      </c>
      <c r="E41" s="12">
        <v>32234</v>
      </c>
      <c r="F41" s="11" t="e">
        <f>C41-#REF!</f>
        <v>#REF!</v>
      </c>
    </row>
    <row r="42" spans="1:6" ht="19.149999999999999" customHeight="1" x14ac:dyDescent="0.2">
      <c r="A42" s="19" t="s">
        <v>63</v>
      </c>
      <c r="B42" s="15" t="s">
        <v>21</v>
      </c>
      <c r="C42" s="12">
        <v>27.8</v>
      </c>
      <c r="D42" s="12">
        <v>23.9</v>
      </c>
      <c r="E42" s="12">
        <v>35.4</v>
      </c>
      <c r="F42" s="30" t="e">
        <f>C42-#REF!</f>
        <v>#REF!</v>
      </c>
    </row>
    <row r="43" spans="1:6" s="13" customFormat="1" ht="25.5" x14ac:dyDescent="0.2">
      <c r="A43" s="19" t="s">
        <v>64</v>
      </c>
      <c r="B43" s="15" t="s">
        <v>87</v>
      </c>
      <c r="C43" s="12">
        <f>SUM(C44:C45)</f>
        <v>74683.3</v>
      </c>
      <c r="D43" s="12">
        <f t="shared" ref="D43:E43" si="4">SUM(D44:D45)</f>
        <v>18328.300000000003</v>
      </c>
      <c r="E43" s="12">
        <f t="shared" si="4"/>
        <v>18275.400000000001</v>
      </c>
      <c r="F43" s="20" t="e">
        <f>C43-#REF!</f>
        <v>#REF!</v>
      </c>
    </row>
    <row r="44" spans="1:6" ht="15.6" customHeight="1" x14ac:dyDescent="0.2">
      <c r="A44" s="19" t="s">
        <v>65</v>
      </c>
      <c r="B44" s="15" t="s">
        <v>22</v>
      </c>
      <c r="C44" s="12">
        <v>15925.6</v>
      </c>
      <c r="D44" s="12">
        <v>16529.900000000001</v>
      </c>
      <c r="E44" s="12">
        <v>16529.900000000001</v>
      </c>
      <c r="F44" s="14" t="e">
        <f>C44-#REF!</f>
        <v>#REF!</v>
      </c>
    </row>
    <row r="45" spans="1:6" s="13" customFormat="1" ht="15.6" customHeight="1" x14ac:dyDescent="0.2">
      <c r="A45" s="19" t="s">
        <v>86</v>
      </c>
      <c r="B45" s="15" t="s">
        <v>85</v>
      </c>
      <c r="C45" s="12">
        <f>56249.9+2507.8</f>
        <v>58757.700000000004</v>
      </c>
      <c r="D45" s="12">
        <v>1798.4</v>
      </c>
      <c r="E45" s="12">
        <v>1745.5</v>
      </c>
      <c r="F45" s="14" t="e">
        <f>C45-#REF!</f>
        <v>#REF!</v>
      </c>
    </row>
    <row r="46" spans="1:6" ht="30" customHeight="1" x14ac:dyDescent="0.2">
      <c r="A46" s="19" t="s">
        <v>66</v>
      </c>
      <c r="B46" s="18" t="s">
        <v>23</v>
      </c>
      <c r="C46" s="12">
        <f>SUM(C47:C50)</f>
        <v>47402.1</v>
      </c>
      <c r="D46" s="12">
        <f t="shared" ref="D46:E46" si="5">SUM(D47:D50)</f>
        <v>77598.8</v>
      </c>
      <c r="E46" s="12">
        <f t="shared" si="5"/>
        <v>21457.899999999998</v>
      </c>
      <c r="F46" s="27" t="e">
        <f>C46-#REF!</f>
        <v>#REF!</v>
      </c>
    </row>
    <row r="47" spans="1:6" ht="16.149999999999999" customHeight="1" x14ac:dyDescent="0.2">
      <c r="A47" s="17" t="s">
        <v>67</v>
      </c>
      <c r="B47" s="18" t="s">
        <v>24</v>
      </c>
      <c r="C47" s="12">
        <v>848.1</v>
      </c>
      <c r="D47" s="12">
        <v>848.1</v>
      </c>
      <c r="E47" s="12">
        <v>848.1</v>
      </c>
      <c r="F47" s="30" t="e">
        <f>C47-#REF!</f>
        <v>#REF!</v>
      </c>
    </row>
    <row r="48" spans="1:6" ht="69.599999999999994" customHeight="1" x14ac:dyDescent="0.2">
      <c r="A48" s="17" t="s">
        <v>68</v>
      </c>
      <c r="B48" s="18" t="s">
        <v>35</v>
      </c>
      <c r="C48" s="12">
        <v>40643.9</v>
      </c>
      <c r="D48" s="12">
        <v>68711.399999999994</v>
      </c>
      <c r="E48" s="12">
        <v>12570.5</v>
      </c>
      <c r="F48" s="30" t="e">
        <f>C48-#REF!</f>
        <v>#REF!</v>
      </c>
    </row>
    <row r="49" spans="1:9" ht="29.45" customHeight="1" x14ac:dyDescent="0.2">
      <c r="A49" s="17" t="s">
        <v>69</v>
      </c>
      <c r="B49" s="18" t="s">
        <v>36</v>
      </c>
      <c r="C49" s="12">
        <v>4310</v>
      </c>
      <c r="D49" s="12">
        <v>6439.2</v>
      </c>
      <c r="E49" s="12">
        <v>6439.2</v>
      </c>
      <c r="F49" s="32" t="e">
        <f>C49-#REF!</f>
        <v>#REF!</v>
      </c>
    </row>
    <row r="50" spans="1:9" ht="57" customHeight="1" x14ac:dyDescent="0.2">
      <c r="A50" s="17" t="s">
        <v>70</v>
      </c>
      <c r="B50" s="18" t="s">
        <v>38</v>
      </c>
      <c r="C50" s="12">
        <v>1600.1</v>
      </c>
      <c r="D50" s="12">
        <v>1600.1</v>
      </c>
      <c r="E50" s="12">
        <v>1600.1</v>
      </c>
      <c r="F50" s="10" t="e">
        <f>C50-#REF!</f>
        <v>#REF!</v>
      </c>
    </row>
    <row r="51" spans="1:9" x14ac:dyDescent="0.2">
      <c r="A51" s="19" t="s">
        <v>71</v>
      </c>
      <c r="B51" s="18" t="s">
        <v>25</v>
      </c>
      <c r="C51" s="12">
        <f>SUM(C52:C56)</f>
        <v>13957.5</v>
      </c>
      <c r="D51" s="12">
        <f t="shared" ref="D51:E51" si="6">SUM(D52:D56)</f>
        <v>10735.2</v>
      </c>
      <c r="E51" s="12">
        <f t="shared" si="6"/>
        <v>10303.5</v>
      </c>
      <c r="F51" s="27" t="e">
        <f>C51-#REF!</f>
        <v>#REF!</v>
      </c>
    </row>
    <row r="52" spans="1:9" ht="30.6" customHeight="1" x14ac:dyDescent="0.2">
      <c r="A52" s="41" t="s">
        <v>91</v>
      </c>
      <c r="B52" s="18" t="s">
        <v>92</v>
      </c>
      <c r="C52" s="12">
        <v>2101.1</v>
      </c>
      <c r="D52" s="12">
        <v>2095.3000000000002</v>
      </c>
      <c r="E52" s="12">
        <v>2326.6</v>
      </c>
      <c r="F52" s="27"/>
    </row>
    <row r="53" spans="1:9" ht="30.6" customHeight="1" x14ac:dyDescent="0.2">
      <c r="A53" s="41" t="s">
        <v>95</v>
      </c>
      <c r="B53" s="18" t="s">
        <v>96</v>
      </c>
      <c r="C53" s="12">
        <v>1460.2</v>
      </c>
      <c r="D53" s="12">
        <v>1267.5</v>
      </c>
      <c r="E53" s="12">
        <v>1267.5</v>
      </c>
      <c r="F53" s="32"/>
    </row>
    <row r="54" spans="1:9" ht="93" customHeight="1" x14ac:dyDescent="0.2">
      <c r="A54" s="41" t="s">
        <v>97</v>
      </c>
      <c r="B54" s="18" t="s">
        <v>98</v>
      </c>
      <c r="C54" s="12">
        <v>4156.5</v>
      </c>
      <c r="D54" s="12">
        <v>4141.1000000000004</v>
      </c>
      <c r="E54" s="12">
        <v>4141.1000000000004</v>
      </c>
      <c r="F54" s="31"/>
    </row>
    <row r="55" spans="1:9" ht="16.899999999999999" customHeight="1" x14ac:dyDescent="0.2">
      <c r="A55" s="41" t="s">
        <v>100</v>
      </c>
      <c r="B55" s="18" t="s">
        <v>99</v>
      </c>
      <c r="C55" s="12">
        <v>4961.3999999999996</v>
      </c>
      <c r="D55" s="12">
        <v>2163</v>
      </c>
      <c r="E55" s="12">
        <v>1500</v>
      </c>
      <c r="F55" s="32"/>
    </row>
    <row r="56" spans="1:9" ht="16.899999999999999" customHeight="1" x14ac:dyDescent="0.2">
      <c r="A56" s="19" t="s">
        <v>93</v>
      </c>
      <c r="B56" s="18" t="s">
        <v>94</v>
      </c>
      <c r="C56" s="12">
        <v>1278.3</v>
      </c>
      <c r="D56" s="12">
        <v>1068.3</v>
      </c>
      <c r="E56" s="12">
        <v>1068.3</v>
      </c>
      <c r="F56" s="32"/>
    </row>
    <row r="57" spans="1:9" ht="18.600000000000001" customHeight="1" x14ac:dyDescent="0.2">
      <c r="A57" s="19" t="s">
        <v>72</v>
      </c>
      <c r="B57" s="15" t="s">
        <v>26</v>
      </c>
      <c r="C57" s="12">
        <f>C58</f>
        <v>30230.799999999999</v>
      </c>
      <c r="D57" s="12">
        <f>D58</f>
        <v>4935.2</v>
      </c>
      <c r="E57" s="12">
        <f>E58</f>
        <v>4935.2</v>
      </c>
      <c r="F57" s="27" t="e">
        <f>C57-#REF!</f>
        <v>#REF!</v>
      </c>
    </row>
    <row r="58" spans="1:9" ht="18.600000000000001" customHeight="1" x14ac:dyDescent="0.2">
      <c r="A58" s="19" t="s">
        <v>73</v>
      </c>
      <c r="B58" s="15" t="s">
        <v>27</v>
      </c>
      <c r="C58" s="12">
        <v>30230.799999999999</v>
      </c>
      <c r="D58" s="12">
        <v>4935.2</v>
      </c>
      <c r="E58" s="12">
        <v>4935.2</v>
      </c>
      <c r="F58" s="30" t="e">
        <f>C58-#REF!</f>
        <v>#REF!</v>
      </c>
    </row>
    <row r="59" spans="1:9" s="21" customFormat="1" ht="18.600000000000001" customHeight="1" x14ac:dyDescent="0.2">
      <c r="A59" s="19" t="s">
        <v>74</v>
      </c>
      <c r="B59" s="18" t="s">
        <v>28</v>
      </c>
      <c r="C59" s="12">
        <f>C60+C65+C67+C70</f>
        <v>4803942.9000000013</v>
      </c>
      <c r="D59" s="12">
        <f t="shared" ref="D59:E59" si="7">D60+D65+D67+D70</f>
        <v>2605274.6999999997</v>
      </c>
      <c r="E59" s="12">
        <f t="shared" si="7"/>
        <v>2338284.5</v>
      </c>
      <c r="F59" s="27" t="e">
        <f>C59-#REF!</f>
        <v>#REF!</v>
      </c>
    </row>
    <row r="60" spans="1:9" ht="28.9" customHeight="1" x14ac:dyDescent="0.2">
      <c r="A60" s="40" t="s">
        <v>75</v>
      </c>
      <c r="B60" s="15" t="s">
        <v>29</v>
      </c>
      <c r="C60" s="12">
        <f>C61+C62+C63+C64</f>
        <v>4801032.6000000006</v>
      </c>
      <c r="D60" s="12">
        <f t="shared" ref="D60:E60" si="8">D61+D62+D63+D64</f>
        <v>2444325.2999999998</v>
      </c>
      <c r="E60" s="12">
        <f t="shared" si="8"/>
        <v>2338188.4</v>
      </c>
      <c r="F60" s="27" t="e">
        <f>C60-#REF!</f>
        <v>#REF!</v>
      </c>
      <c r="G60" s="25"/>
      <c r="H60" s="25"/>
      <c r="I60" s="25"/>
    </row>
    <row r="61" spans="1:9" ht="21" customHeight="1" x14ac:dyDescent="0.2">
      <c r="A61" s="17" t="s">
        <v>88</v>
      </c>
      <c r="B61" s="18" t="s">
        <v>89</v>
      </c>
      <c r="C61" s="12">
        <f>37334.8+150155.9</f>
        <v>187490.7</v>
      </c>
      <c r="D61" s="12">
        <v>0</v>
      </c>
      <c r="E61" s="12">
        <v>0</v>
      </c>
      <c r="F61" s="30" t="e">
        <f>C61-#REF!</f>
        <v>#REF!</v>
      </c>
    </row>
    <row r="62" spans="1:9" ht="30.6" customHeight="1" x14ac:dyDescent="0.2">
      <c r="A62" s="17" t="s">
        <v>76</v>
      </c>
      <c r="B62" s="18" t="s">
        <v>39</v>
      </c>
      <c r="C62" s="12">
        <v>2025121</v>
      </c>
      <c r="D62" s="12">
        <v>551785.5</v>
      </c>
      <c r="E62" s="12">
        <v>452072.1</v>
      </c>
      <c r="F62" s="30" t="e">
        <f>C62-#REF!</f>
        <v>#REF!</v>
      </c>
    </row>
    <row r="63" spans="1:9" ht="20.45" customHeight="1" x14ac:dyDescent="0.2">
      <c r="A63" s="17" t="s">
        <v>77</v>
      </c>
      <c r="B63" s="15" t="s">
        <v>40</v>
      </c>
      <c r="C63" s="12">
        <v>1638763.5</v>
      </c>
      <c r="D63" s="12">
        <v>1790299.8</v>
      </c>
      <c r="E63" s="12">
        <v>1783063.3</v>
      </c>
      <c r="F63" s="30" t="e">
        <f>C63-#REF!</f>
        <v>#REF!</v>
      </c>
      <c r="H63" s="25"/>
    </row>
    <row r="64" spans="1:9" ht="17.45" customHeight="1" x14ac:dyDescent="0.2">
      <c r="A64" s="17" t="s">
        <v>78</v>
      </c>
      <c r="B64" s="18" t="s">
        <v>30</v>
      </c>
      <c r="C64" s="12">
        <v>949657.4</v>
      </c>
      <c r="D64" s="12">
        <v>102240</v>
      </c>
      <c r="E64" s="12">
        <v>103053</v>
      </c>
      <c r="F64" s="32" t="e">
        <f>C64-#REF!</f>
        <v>#REF!</v>
      </c>
    </row>
    <row r="65" spans="1:6" ht="17.45" customHeight="1" x14ac:dyDescent="0.2">
      <c r="A65" s="40" t="s">
        <v>79</v>
      </c>
      <c r="B65" s="15" t="s">
        <v>31</v>
      </c>
      <c r="C65" s="12">
        <f>C66</f>
        <v>22494.7</v>
      </c>
      <c r="D65" s="12">
        <f>D66</f>
        <v>160949.4</v>
      </c>
      <c r="E65" s="12">
        <f>E66</f>
        <v>96.1</v>
      </c>
      <c r="F65" s="27" t="e">
        <f>C65-#REF!</f>
        <v>#REF!</v>
      </c>
    </row>
    <row r="66" spans="1:6" ht="19.5" customHeight="1" x14ac:dyDescent="0.2">
      <c r="A66" s="19" t="s">
        <v>80</v>
      </c>
      <c r="B66" s="15" t="s">
        <v>32</v>
      </c>
      <c r="C66" s="12">
        <v>22494.7</v>
      </c>
      <c r="D66" s="12">
        <v>160949.4</v>
      </c>
      <c r="E66" s="12">
        <v>96.1</v>
      </c>
      <c r="F66" s="28" t="e">
        <f>C66-#REF!</f>
        <v>#REF!</v>
      </c>
    </row>
    <row r="67" spans="1:6" ht="66" customHeight="1" x14ac:dyDescent="0.2">
      <c r="A67" s="19" t="s">
        <v>109</v>
      </c>
      <c r="B67" s="45" t="s">
        <v>110</v>
      </c>
      <c r="C67" s="12">
        <v>1751.9</v>
      </c>
      <c r="D67" s="12">
        <v>0</v>
      </c>
      <c r="E67" s="12">
        <v>0</v>
      </c>
      <c r="F67" s="44"/>
    </row>
    <row r="68" spans="1:6" ht="25.5" x14ac:dyDescent="0.2">
      <c r="A68" s="19" t="s">
        <v>109</v>
      </c>
      <c r="B68" s="45" t="s">
        <v>111</v>
      </c>
      <c r="C68" s="12">
        <v>1751.9</v>
      </c>
      <c r="D68" s="12">
        <v>0</v>
      </c>
      <c r="E68" s="12">
        <v>0</v>
      </c>
      <c r="F68" s="44"/>
    </row>
    <row r="69" spans="1:6" ht="25.5" x14ac:dyDescent="0.2">
      <c r="A69" s="19" t="s">
        <v>116</v>
      </c>
      <c r="B69" s="18" t="s">
        <v>117</v>
      </c>
      <c r="C69" s="12">
        <v>1751.9</v>
      </c>
      <c r="D69" s="12">
        <v>0</v>
      </c>
      <c r="E69" s="12">
        <v>0</v>
      </c>
      <c r="F69" s="44"/>
    </row>
    <row r="70" spans="1:6" ht="27.6" customHeight="1" x14ac:dyDescent="0.2">
      <c r="A70" s="46" t="s">
        <v>112</v>
      </c>
      <c r="B70" s="47" t="s">
        <v>113</v>
      </c>
      <c r="C70" s="12">
        <v>-21336.3</v>
      </c>
      <c r="D70" s="12">
        <v>0</v>
      </c>
      <c r="E70" s="12">
        <v>0</v>
      </c>
      <c r="F70" s="44"/>
    </row>
    <row r="71" spans="1:6" ht="43.15" customHeight="1" x14ac:dyDescent="0.2">
      <c r="A71" s="46" t="s">
        <v>114</v>
      </c>
      <c r="B71" s="47" t="s">
        <v>115</v>
      </c>
      <c r="C71" s="12">
        <v>-21336.3</v>
      </c>
      <c r="D71" s="12">
        <v>0</v>
      </c>
      <c r="E71" s="12">
        <v>0</v>
      </c>
      <c r="F71" s="44"/>
    </row>
    <row r="72" spans="1:6" ht="17.45" customHeight="1" thickBot="1" x14ac:dyDescent="0.25">
      <c r="A72" s="19"/>
      <c r="B72" s="42" t="s">
        <v>33</v>
      </c>
      <c r="C72" s="43">
        <f>C59+C17</f>
        <v>7216373.5000000009</v>
      </c>
      <c r="D72" s="43">
        <f t="shared" ref="D72:E72" si="9">D59+D17</f>
        <v>5078987.9000000004</v>
      </c>
      <c r="E72" s="43">
        <f t="shared" si="9"/>
        <v>4836821.4000000004</v>
      </c>
      <c r="F72" s="33" t="e">
        <f>C72-#REF!</f>
        <v>#REF!</v>
      </c>
    </row>
    <row r="74" spans="1:6" x14ac:dyDescent="0.2">
      <c r="C74" s="34"/>
      <c r="D74" s="34"/>
      <c r="E74" s="34"/>
    </row>
    <row r="75" spans="1:6" x14ac:dyDescent="0.2">
      <c r="C75" s="34"/>
      <c r="D75" s="34"/>
      <c r="E75" s="34"/>
    </row>
  </sheetData>
  <mergeCells count="1">
    <mergeCell ref="A13:F13"/>
  </mergeCells>
  <printOptions horizontalCentered="1"/>
  <pageMargins left="0.68" right="0.32" top="0.31496062992125984" bottom="0.85" header="0.15748031496062992" footer="0.92"/>
  <pageSetup paperSize="9" scale="93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2020-12-07T04:46:33Z</cp:lastPrinted>
  <dcterms:created xsi:type="dcterms:W3CDTF">2014-02-26T02:53:53Z</dcterms:created>
  <dcterms:modified xsi:type="dcterms:W3CDTF">2020-12-22T12:03:06Z</dcterms:modified>
</cp:coreProperties>
</file>