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95" windowWidth="15480" windowHeight="10950" activeTab="0"/>
  </bookViews>
  <sheets>
    <sheet name="2021-2023" sheetId="1" r:id="rId1"/>
  </sheets>
  <definedNames>
    <definedName name="_xlnm.Print_Titles" localSheetId="0">'2021-2023'!$9:$10</definedName>
  </definedNames>
  <calcPr fullCalcOnLoad="1"/>
</workbook>
</file>

<file path=xl/sharedStrings.xml><?xml version="1.0" encoding="utf-8"?>
<sst xmlns="http://schemas.openxmlformats.org/spreadsheetml/2006/main" count="70" uniqueCount="55">
  <si>
    <t>1.</t>
  </si>
  <si>
    <t>2.</t>
  </si>
  <si>
    <t>в том числе:</t>
  </si>
  <si>
    <t>№ п/п</t>
  </si>
  <si>
    <t xml:space="preserve"> тыс.руб.</t>
  </si>
  <si>
    <t>2.1.</t>
  </si>
  <si>
    <t>2.1.1.</t>
  </si>
  <si>
    <t>2.1.2.</t>
  </si>
  <si>
    <t>к решению Березниковской городской Думы</t>
  </si>
  <si>
    <t>1.1.</t>
  </si>
  <si>
    <t>1.1.1.</t>
  </si>
  <si>
    <t>1.1.3.</t>
  </si>
  <si>
    <t>ВСЕГО</t>
  </si>
  <si>
    <t>1.1.2.</t>
  </si>
  <si>
    <t>Наименование муниципальной программы, направления расходов</t>
  </si>
  <si>
    <t>3</t>
  </si>
  <si>
    <t>Содержание автомобильных дорог</t>
  </si>
  <si>
    <t>3.</t>
  </si>
  <si>
    <t>3.1.</t>
  </si>
  <si>
    <t xml:space="preserve">Ремонт автомобильных дорог </t>
  </si>
  <si>
    <t>Капитальный ремонт автомобильных дорог</t>
  </si>
  <si>
    <t>2.1.1.1.</t>
  </si>
  <si>
    <t>2.1.1.2.</t>
  </si>
  <si>
    <t>Проектирование, строительство (реконструкция), капитальный ремонт, ремонт автомобильных дорог общего пользования местного значения, находящихся на территории Пермского края (местный бюджет)</t>
  </si>
  <si>
    <t>Обеспечение деятельности (оказание услуг, выполнение работ) муниципальных учреждений (организаций)</t>
  </si>
  <si>
    <t>Базовый объем  муниципального дорожного фонда муниципального образования "Город Березники"</t>
  </si>
  <si>
    <t>Иные расходы, не включаемые в  базовый объем  муниципального дорожного фонда муниципального образования "Город Березники"</t>
  </si>
  <si>
    <t>Муниципальная программа  "Комплексное благоустройство территории"</t>
  </si>
  <si>
    <t>2.1.1.3.</t>
  </si>
  <si>
    <t>1.1.4.</t>
  </si>
  <si>
    <t xml:space="preserve">Капитальный ремонт автомобильных дорог </t>
  </si>
  <si>
    <t>Проектирование, строительство (реконструкция), капитальный ремонт, ремонт автомобильных дорог общего пользования местного значения, находящихся на территории Пермского края (краевой бюджет)</t>
  </si>
  <si>
    <t>2.1.2.1.</t>
  </si>
  <si>
    <t>2.1.2.2.</t>
  </si>
  <si>
    <t>Мероприятия, обеспечивающие функционирование и развитие учреждений</t>
  </si>
  <si>
    <t>1.1.5.</t>
  </si>
  <si>
    <t>Строительство ул. Большевистская от ул. Мира до ул. 30 лет Победы</t>
  </si>
  <si>
    <t>Строительство автодороги от перекрестка улиц 8 Марта - Ивачева в г.Усолье до ул.Ивана Дощеникова в г.Березники</t>
  </si>
  <si>
    <t>2.2.</t>
  </si>
  <si>
    <t>2.2.1.</t>
  </si>
  <si>
    <t>3.2.</t>
  </si>
  <si>
    <t>1.1.3.1.</t>
  </si>
  <si>
    <t>2021 год</t>
  </si>
  <si>
    <t>2022 год</t>
  </si>
  <si>
    <t>4</t>
  </si>
  <si>
    <t>5</t>
  </si>
  <si>
    <t>Приложение 5</t>
  </si>
  <si>
    <t>Реализация муниципальных программ формирования современной городской среды (благоустройство дворовых территорий)</t>
  </si>
  <si>
    <t xml:space="preserve">Распределение средств муниципального дорожного фонда муниципального образования "Город Березники"
на 2021 год и плановый период 2022-2023 годов                                          </t>
  </si>
  <si>
    <t>2023 год</t>
  </si>
  <si>
    <t>2.1.2.3.</t>
  </si>
  <si>
    <t>2.1.2.4.</t>
  </si>
  <si>
    <t>2.1.3.</t>
  </si>
  <si>
    <t>Муниципальная программа "Формирование современной городской среды на территории муниципального образования "Город Березники"</t>
  </si>
  <si>
    <t xml:space="preserve">от_________ №_____ </t>
  </si>
</sst>
</file>

<file path=xl/styles.xml><?xml version="1.0" encoding="utf-8"?>
<styleSheet xmlns="http://schemas.openxmlformats.org/spreadsheetml/2006/main">
  <numFmts count="6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"/>
    <numFmt numFmtId="174" formatCode="#,##0_ ;[Red]\-#,##0\ "/>
    <numFmt numFmtId="175" formatCode="#,##0.0_ ;[Red]\-#,##0.0\ "/>
    <numFmt numFmtId="176" formatCode="#,##0.0;\-#,##0.0"/>
    <numFmt numFmtId="177" formatCode="#,##0.0"/>
    <numFmt numFmtId="178" formatCode="#,##0.000"/>
    <numFmt numFmtId="179" formatCode="0_ ;[Red]\-0\ "/>
    <numFmt numFmtId="180" formatCode="#,##0_р_."/>
    <numFmt numFmtId="181" formatCode="#,##0.0_ ;\-#,##0.0\ "/>
    <numFmt numFmtId="182" formatCode="#,##0.00_ ;[Red]\-#,##0.00\ "/>
    <numFmt numFmtId="183" formatCode="0.000%"/>
    <numFmt numFmtId="184" formatCode="#,##0\ &quot;р.&quot;;\-#,##0\ &quot;р.&quot;"/>
    <numFmt numFmtId="185" formatCode="#,##0\ &quot;р.&quot;;[Red]\-#,##0\ &quot;р.&quot;"/>
    <numFmt numFmtId="186" formatCode="#,##0.00\ &quot;р.&quot;;\-#,##0.00\ &quot;р.&quot;"/>
    <numFmt numFmtId="187" formatCode="#,##0.00\ &quot;р.&quot;;[Red]\-#,##0.00\ &quot;р.&quot;"/>
    <numFmt numFmtId="188" formatCode="_-* #,##0\ &quot;р.&quot;_-;\-* #,##0\ &quot;р.&quot;_-;_-* &quot;-&quot;\ &quot;р.&quot;_-;_-@_-"/>
    <numFmt numFmtId="189" formatCode="_-* #,##0\ _р_._-;\-* #,##0\ _р_._-;_-* &quot;-&quot;\ _р_._-;_-@_-"/>
    <numFmt numFmtId="190" formatCode="_-* #,##0.00\ &quot;р.&quot;_-;\-* #,##0.00\ &quot;р.&quot;_-;_-* &quot;-&quot;??\ &quot;р.&quot;_-;_-@_-"/>
    <numFmt numFmtId="191" formatCode="_-* #,##0.00\ _р_._-;\-* #,##0.00\ _р_._-;_-* &quot;-&quot;??\ _р_._-;_-@_-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#,##0.0;[Red]\-#,##0.0"/>
    <numFmt numFmtId="201" formatCode="0.0_ ;[Red]\-0.0\ "/>
    <numFmt numFmtId="202" formatCode="d\ mmmm\,\ yyyy"/>
    <numFmt numFmtId="203" formatCode="#,##0.000_ ;[Red]\-#,##0.000\ "/>
    <numFmt numFmtId="204" formatCode="_*\ &quot; &quot;_-"/>
    <numFmt numFmtId="205" formatCode="_-* #,##0_-;\-* #,##0_-;_-* &quot; &quot;_-;_-@_-"/>
    <numFmt numFmtId="206" formatCode="_-* #,##0.0&quot;р.&quot;_-;\-* #,##0.0&quot;р.&quot;_-;_-* &quot;-&quot;?&quot;р.&quot;_-;_-@_-"/>
    <numFmt numFmtId="207" formatCode="_-* #,##0.0_р_._-;\-* #,##0.0_р_._-;_-* &quot;-&quot;?_р_._-;_-@_-"/>
    <numFmt numFmtId="208" formatCode="_-* #,##0.00_р_._-;\-* #,##0.00_р_._-;_-* &quot;-&quot;?_р_._-;_-@_-"/>
    <numFmt numFmtId="209" formatCode="_-* #,##0_р_._-;\-* #,##0_р_._-;_-* &quot;-&quot;?_р_._-;_-@_-"/>
    <numFmt numFmtId="210" formatCode="[$-FC19]d\ mmmm\ yyyy\ &quot;г.&quot;"/>
    <numFmt numFmtId="211" formatCode="&quot;Да&quot;;&quot;Да&quot;;&quot;Нет&quot;"/>
    <numFmt numFmtId="212" formatCode="&quot;Истина&quot;;&quot;Истина&quot;;&quot;Ложь&quot;"/>
    <numFmt numFmtId="213" formatCode="&quot;Вкл&quot;;&quot;Вкл&quot;;&quot;Выкл&quot;"/>
    <numFmt numFmtId="214" formatCode="[$€-2]\ ###,000_);[Red]\([$€-2]\ ###,000\)"/>
    <numFmt numFmtId="215" formatCode="\ #,###,###"/>
    <numFmt numFmtId="216" formatCode="#,###,###"/>
    <numFmt numFmtId="217" formatCode="0.0000"/>
    <numFmt numFmtId="218" formatCode="0.000"/>
  </numFmts>
  <fonts count="28">
    <font>
      <sz val="10"/>
      <name val="Arial Cyr"/>
      <family val="0"/>
    </font>
    <font>
      <sz val="12"/>
      <name val="Arial"/>
      <family val="2"/>
    </font>
    <font>
      <u val="single"/>
      <sz val="10"/>
      <color indexed="12"/>
      <name val="Times New Roman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197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0" fontId="1" fillId="0" borderId="0">
      <alignment/>
      <protection/>
    </xf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31">
    <xf numFmtId="0" fontId="0" fillId="0" borderId="0" xfId="0" applyAlignment="1">
      <alignment/>
    </xf>
    <xf numFmtId="0" fontId="4" fillId="0" borderId="0" xfId="0" applyFont="1" applyAlignment="1">
      <alignment horizontal="left" vertical="top"/>
    </xf>
    <xf numFmtId="49" fontId="4" fillId="0" borderId="0" xfId="56" applyNumberFormat="1" applyFont="1" applyAlignment="1">
      <alignment horizontal="left" vertical="top"/>
      <protection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vertical="top"/>
    </xf>
    <xf numFmtId="49" fontId="5" fillId="0" borderId="0" xfId="56" applyNumberFormat="1" applyFont="1" applyAlignment="1">
      <alignment horizontal="left" vertical="top"/>
      <protection/>
    </xf>
    <xf numFmtId="0" fontId="4" fillId="0" borderId="0" xfId="0" applyFont="1" applyAlignment="1">
      <alignment horizontal="right" vertical="top"/>
    </xf>
    <xf numFmtId="0" fontId="6" fillId="0" borderId="0" xfId="0" applyFont="1" applyAlignment="1">
      <alignment vertical="top"/>
    </xf>
    <xf numFmtId="0" fontId="9" fillId="0" borderId="0" xfId="0" applyFont="1" applyAlignment="1">
      <alignment vertical="top"/>
    </xf>
    <xf numFmtId="177" fontId="4" fillId="0" borderId="0" xfId="0" applyNumberFormat="1" applyFont="1" applyAlignment="1">
      <alignment horizontal="right"/>
    </xf>
    <xf numFmtId="3" fontId="7" fillId="0" borderId="10" xfId="57" applyNumberFormat="1" applyFont="1" applyBorder="1" applyAlignment="1">
      <alignment horizontal="left" vertical="top" wrapText="1"/>
      <protection/>
    </xf>
    <xf numFmtId="49" fontId="7" fillId="0" borderId="10" xfId="57" applyNumberFormat="1" applyFont="1" applyBorder="1" applyAlignment="1">
      <alignment horizontal="left" vertical="top" wrapText="1"/>
      <protection/>
    </xf>
    <xf numFmtId="0" fontId="7" fillId="0" borderId="10" xfId="56" applyFont="1" applyFill="1" applyBorder="1" applyAlignment="1">
      <alignment horizontal="left" vertical="top" wrapText="1"/>
      <protection/>
    </xf>
    <xf numFmtId="49" fontId="7" fillId="0" borderId="10" xfId="57" applyNumberFormat="1" applyFont="1" applyBorder="1" applyAlignment="1">
      <alignment horizontal="right" vertical="top"/>
      <protection/>
    </xf>
    <xf numFmtId="49" fontId="7" fillId="0" borderId="10" xfId="0" applyNumberFormat="1" applyFont="1" applyBorder="1" applyAlignment="1">
      <alignment horizontal="right" vertical="top"/>
    </xf>
    <xf numFmtId="0" fontId="4" fillId="0" borderId="10" xfId="0" applyFont="1" applyBorder="1" applyAlignment="1">
      <alignment horizontal="center" vertical="top" wrapText="1"/>
    </xf>
    <xf numFmtId="0" fontId="4" fillId="0" borderId="10" xfId="56" applyFont="1" applyBorder="1" applyAlignment="1">
      <alignment horizontal="center" vertical="top" wrapText="1"/>
      <protection/>
    </xf>
    <xf numFmtId="49" fontId="4" fillId="0" borderId="10" xfId="56" applyNumberFormat="1" applyFont="1" applyBorder="1" applyAlignment="1">
      <alignment horizontal="center" vertical="top" wrapText="1"/>
      <protection/>
    </xf>
    <xf numFmtId="3" fontId="7" fillId="0" borderId="10" xfId="57" applyNumberFormat="1" applyFont="1" applyFill="1" applyBorder="1" applyAlignment="1">
      <alignment horizontal="left" vertical="top" wrapText="1"/>
      <protection/>
    </xf>
    <xf numFmtId="177" fontId="27" fillId="24" borderId="10" xfId="56" applyNumberFormat="1" applyFont="1" applyFill="1" applyBorder="1" applyAlignment="1">
      <alignment horizontal="right" vertical="top"/>
      <protection/>
    </xf>
    <xf numFmtId="177" fontId="27" fillId="0" borderId="10" xfId="0" applyNumberFormat="1" applyFont="1" applyBorder="1" applyAlignment="1">
      <alignment horizontal="right" vertical="top"/>
    </xf>
    <xf numFmtId="177" fontId="27" fillId="0" borderId="10" xfId="0" applyNumberFormat="1" applyFont="1" applyFill="1" applyBorder="1" applyAlignment="1">
      <alignment horizontal="right" vertical="top"/>
    </xf>
    <xf numFmtId="177" fontId="27" fillId="0" borderId="10" xfId="56" applyNumberFormat="1" applyFont="1" applyFill="1" applyBorder="1" applyAlignment="1">
      <alignment horizontal="right" vertical="top" wrapText="1"/>
      <protection/>
    </xf>
    <xf numFmtId="0" fontId="7" fillId="0" borderId="10" xfId="0" applyFont="1" applyBorder="1" applyAlignment="1">
      <alignment horizontal="center" vertical="top" wrapText="1"/>
    </xf>
    <xf numFmtId="0" fontId="7" fillId="0" borderId="10" xfId="56" applyFont="1" applyBorder="1" applyAlignment="1">
      <alignment horizontal="center" vertical="top" wrapText="1"/>
      <protection/>
    </xf>
    <xf numFmtId="49" fontId="7" fillId="0" borderId="10" xfId="56" applyNumberFormat="1" applyFont="1" applyBorder="1" applyAlignment="1">
      <alignment horizontal="center" vertical="top" wrapText="1"/>
      <protection/>
    </xf>
    <xf numFmtId="0" fontId="6" fillId="0" borderId="0" xfId="0" applyFont="1" applyAlignment="1">
      <alignment horizontal="left" vertical="top"/>
    </xf>
    <xf numFmtId="177" fontId="6" fillId="0" borderId="0" xfId="0" applyNumberFormat="1" applyFont="1" applyFill="1" applyAlignment="1">
      <alignment horizontal="right"/>
    </xf>
    <xf numFmtId="177" fontId="6" fillId="0" borderId="0" xfId="0" applyNumberFormat="1" applyFont="1" applyAlignment="1">
      <alignment horizontal="right"/>
    </xf>
    <xf numFmtId="0" fontId="8" fillId="0" borderId="0" xfId="56" applyNumberFormat="1" applyFont="1" applyFill="1" applyAlignment="1">
      <alignment horizontal="center" vertical="top" wrapText="1"/>
      <protection/>
    </xf>
    <xf numFmtId="0" fontId="6" fillId="0" borderId="0" xfId="0" applyFont="1" applyFill="1" applyAlignment="1">
      <alignment horizontal="right" vertical="top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" xfId="33"/>
    <cellStyle name="Currency [0]" xfId="34"/>
    <cellStyle name="Normal_Sheet1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_Бюджет2001_1" xfId="56"/>
    <cellStyle name="Обычный_РАСХ98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2"/>
  <sheetViews>
    <sheetView tabSelected="1" zoomScalePageLayoutView="0" workbookViewId="0" topLeftCell="A1">
      <selection activeCell="J36" sqref="J36"/>
    </sheetView>
  </sheetViews>
  <sheetFormatPr defaultColWidth="9.00390625" defaultRowHeight="12.75"/>
  <cols>
    <col min="1" max="1" width="7.375" style="1" customWidth="1"/>
    <col min="2" max="2" width="95.25390625" style="1" customWidth="1"/>
    <col min="3" max="3" width="14.25390625" style="4" customWidth="1"/>
    <col min="4" max="4" width="13.75390625" style="4" customWidth="1"/>
    <col min="5" max="5" width="13.625" style="4" customWidth="1"/>
    <col min="6" max="7" width="9.125" style="4" customWidth="1"/>
    <col min="8" max="8" width="9.375" style="4" bestFit="1" customWidth="1"/>
    <col min="9" max="16384" width="9.125" style="4" customWidth="1"/>
  </cols>
  <sheetData>
    <row r="1" spans="3:5" ht="15">
      <c r="C1" s="7"/>
      <c r="D1" s="26"/>
      <c r="E1" s="27" t="s">
        <v>46</v>
      </c>
    </row>
    <row r="2" spans="3:5" ht="15">
      <c r="C2" s="7"/>
      <c r="D2" s="26"/>
      <c r="E2" s="28" t="s">
        <v>8</v>
      </c>
    </row>
    <row r="3" spans="3:5" ht="15">
      <c r="C3" s="30" t="s">
        <v>54</v>
      </c>
      <c r="D3" s="30"/>
      <c r="E3" s="30"/>
    </row>
    <row r="4" spans="3:5" ht="15">
      <c r="C4" s="7"/>
      <c r="D4" s="7"/>
      <c r="E4" s="7"/>
    </row>
    <row r="6" ht="12.75">
      <c r="C6" s="9"/>
    </row>
    <row r="7" spans="1:5" s="8" customFormat="1" ht="55.5" customHeight="1">
      <c r="A7" s="29" t="s">
        <v>48</v>
      </c>
      <c r="B7" s="29"/>
      <c r="C7" s="29"/>
      <c r="D7" s="29"/>
      <c r="E7" s="29"/>
    </row>
    <row r="8" spans="1:5" ht="13.5" customHeight="1">
      <c r="A8" s="2"/>
      <c r="B8" s="5"/>
      <c r="E8" s="6" t="s">
        <v>4</v>
      </c>
    </row>
    <row r="9" spans="1:5" s="3" customFormat="1" ht="35.25" customHeight="1">
      <c r="A9" s="23" t="s">
        <v>3</v>
      </c>
      <c r="B9" s="24" t="s">
        <v>14</v>
      </c>
      <c r="C9" s="25" t="s">
        <v>42</v>
      </c>
      <c r="D9" s="25" t="s">
        <v>43</v>
      </c>
      <c r="E9" s="25" t="s">
        <v>49</v>
      </c>
    </row>
    <row r="10" spans="1:5" s="3" customFormat="1" ht="13.5" customHeight="1">
      <c r="A10" s="15">
        <v>1</v>
      </c>
      <c r="B10" s="16">
        <v>2</v>
      </c>
      <c r="C10" s="17" t="s">
        <v>15</v>
      </c>
      <c r="D10" s="17" t="s">
        <v>44</v>
      </c>
      <c r="E10" s="17" t="s">
        <v>45</v>
      </c>
    </row>
    <row r="11" spans="1:5" s="7" customFormat="1" ht="34.5" customHeight="1">
      <c r="A11" s="13" t="s">
        <v>0</v>
      </c>
      <c r="B11" s="18" t="s">
        <v>25</v>
      </c>
      <c r="C11" s="19">
        <f>C12</f>
        <v>337403.6000000001</v>
      </c>
      <c r="D11" s="19">
        <f>D12</f>
        <v>322830.30000000005</v>
      </c>
      <c r="E11" s="19">
        <f>E12</f>
        <v>323936.5</v>
      </c>
    </row>
    <row r="12" spans="1:5" s="7" customFormat="1" ht="18" customHeight="1">
      <c r="A12" s="13" t="s">
        <v>9</v>
      </c>
      <c r="B12" s="10" t="s">
        <v>27</v>
      </c>
      <c r="C12" s="19">
        <f>C14+C15+C16+C19+C20</f>
        <v>337403.6000000001</v>
      </c>
      <c r="D12" s="19">
        <f>D14+D15+D16+D19+D20</f>
        <v>322830.30000000005</v>
      </c>
      <c r="E12" s="19">
        <f>E14+E15+E16+E19+E20</f>
        <v>323936.5</v>
      </c>
    </row>
    <row r="13" spans="1:5" s="7" customFormat="1" ht="14.25" customHeight="1">
      <c r="A13" s="13"/>
      <c r="B13" s="10" t="s">
        <v>2</v>
      </c>
      <c r="C13" s="20"/>
      <c r="D13" s="20"/>
      <c r="E13" s="20"/>
    </row>
    <row r="14" spans="1:5" s="7" customFormat="1" ht="33.75" customHeight="1">
      <c r="A14" s="13" t="s">
        <v>10</v>
      </c>
      <c r="B14" s="10" t="s">
        <v>24</v>
      </c>
      <c r="C14" s="21">
        <v>286379.4</v>
      </c>
      <c r="D14" s="21">
        <v>286379.4</v>
      </c>
      <c r="E14" s="21">
        <v>286379.4</v>
      </c>
    </row>
    <row r="15" spans="1:5" s="7" customFormat="1" ht="21" customHeight="1">
      <c r="A15" s="13" t="s">
        <v>13</v>
      </c>
      <c r="B15" s="10" t="s">
        <v>34</v>
      </c>
      <c r="C15" s="21">
        <v>38227.9</v>
      </c>
      <c r="D15" s="21">
        <v>28950.2</v>
      </c>
      <c r="E15" s="21">
        <v>28950.2</v>
      </c>
    </row>
    <row r="16" spans="1:5" s="7" customFormat="1" ht="47.25">
      <c r="A16" s="13" t="s">
        <v>11</v>
      </c>
      <c r="B16" s="10" t="s">
        <v>23</v>
      </c>
      <c r="C16" s="21">
        <f>SUM(C18)</f>
        <v>6507.2</v>
      </c>
      <c r="D16" s="21">
        <f>SUM(D18)</f>
        <v>2172.9</v>
      </c>
      <c r="E16" s="21">
        <f>SUM(E18)</f>
        <v>3279.1</v>
      </c>
    </row>
    <row r="17" spans="1:5" s="7" customFormat="1" ht="14.25" customHeight="1">
      <c r="A17" s="14"/>
      <c r="B17" s="10" t="s">
        <v>2</v>
      </c>
      <c r="C17" s="21"/>
      <c r="D17" s="21"/>
      <c r="E17" s="21"/>
    </row>
    <row r="18" spans="1:5" s="7" customFormat="1" ht="17.25" customHeight="1">
      <c r="A18" s="13" t="s">
        <v>41</v>
      </c>
      <c r="B18" s="10" t="s">
        <v>19</v>
      </c>
      <c r="C18" s="21">
        <f>5307.2+1200</f>
        <v>6507.2</v>
      </c>
      <c r="D18" s="21">
        <v>2172.9</v>
      </c>
      <c r="E18" s="21">
        <v>3279.1</v>
      </c>
    </row>
    <row r="19" spans="1:5" s="7" customFormat="1" ht="16.5">
      <c r="A19" s="13" t="s">
        <v>29</v>
      </c>
      <c r="B19" s="10" t="s">
        <v>19</v>
      </c>
      <c r="C19" s="21">
        <v>1261.2</v>
      </c>
      <c r="D19" s="21">
        <v>1214.5</v>
      </c>
      <c r="E19" s="21">
        <v>1214.5</v>
      </c>
    </row>
    <row r="20" spans="1:5" s="7" customFormat="1" ht="18" customHeight="1">
      <c r="A20" s="13" t="s">
        <v>35</v>
      </c>
      <c r="B20" s="10" t="s">
        <v>16</v>
      </c>
      <c r="C20" s="21">
        <f>6927.9-1900</f>
        <v>5027.9</v>
      </c>
      <c r="D20" s="21">
        <v>4113.3</v>
      </c>
      <c r="E20" s="21">
        <v>4113.3</v>
      </c>
    </row>
    <row r="21" spans="1:5" s="7" customFormat="1" ht="35.25" customHeight="1">
      <c r="A21" s="13" t="s">
        <v>1</v>
      </c>
      <c r="B21" s="10" t="s">
        <v>26</v>
      </c>
      <c r="C21" s="21">
        <f>C22+C36</f>
        <v>257701.49999999997</v>
      </c>
      <c r="D21" s="21">
        <f>D22+D36</f>
        <v>171974.5</v>
      </c>
      <c r="E21" s="21">
        <f>E22+E36</f>
        <v>170907.5</v>
      </c>
    </row>
    <row r="22" spans="1:5" s="7" customFormat="1" ht="18.75" customHeight="1">
      <c r="A22" s="14" t="s">
        <v>5</v>
      </c>
      <c r="B22" s="10" t="s">
        <v>27</v>
      </c>
      <c r="C22" s="21">
        <f>C24+C29+C35</f>
        <v>195968.39999999997</v>
      </c>
      <c r="D22" s="21">
        <f>D24+D29+D35</f>
        <v>106153.7</v>
      </c>
      <c r="E22" s="21">
        <f>E24+E29+E35</f>
        <v>105086.70000000001</v>
      </c>
    </row>
    <row r="23" spans="1:5" s="7" customFormat="1" ht="15" customHeight="1">
      <c r="A23" s="14"/>
      <c r="B23" s="10" t="s">
        <v>2</v>
      </c>
      <c r="C23" s="21"/>
      <c r="D23" s="21"/>
      <c r="E23" s="21"/>
    </row>
    <row r="24" spans="1:5" s="7" customFormat="1" ht="48" customHeight="1">
      <c r="A24" s="14" t="s">
        <v>6</v>
      </c>
      <c r="B24" s="10" t="s">
        <v>23</v>
      </c>
      <c r="C24" s="21">
        <f>SUM(C26:C28)</f>
        <v>13417.4</v>
      </c>
      <c r="D24" s="21">
        <f>SUM(D26:D28)</f>
        <v>8659.8</v>
      </c>
      <c r="E24" s="21">
        <f>SUM(E26:E28)</f>
        <v>7557.5</v>
      </c>
    </row>
    <row r="25" spans="1:5" s="7" customFormat="1" ht="15" customHeight="1">
      <c r="A25" s="14"/>
      <c r="B25" s="10" t="s">
        <v>2</v>
      </c>
      <c r="C25" s="21"/>
      <c r="D25" s="21"/>
      <c r="E25" s="21"/>
    </row>
    <row r="26" spans="1:5" s="7" customFormat="1" ht="16.5">
      <c r="A26" s="14" t="s">
        <v>21</v>
      </c>
      <c r="B26" s="10" t="s">
        <v>36</v>
      </c>
      <c r="C26" s="21">
        <v>1801.4</v>
      </c>
      <c r="D26" s="21">
        <v>0</v>
      </c>
      <c r="E26" s="21">
        <v>0</v>
      </c>
    </row>
    <row r="27" spans="1:5" s="7" customFormat="1" ht="31.5">
      <c r="A27" s="14" t="s">
        <v>22</v>
      </c>
      <c r="B27" s="10" t="s">
        <v>37</v>
      </c>
      <c r="C27" s="21">
        <v>4128.9</v>
      </c>
      <c r="D27" s="21">
        <v>0</v>
      </c>
      <c r="E27" s="21">
        <v>0</v>
      </c>
    </row>
    <row r="28" spans="1:5" s="7" customFormat="1" ht="19.5" customHeight="1">
      <c r="A28" s="14" t="s">
        <v>28</v>
      </c>
      <c r="B28" s="10" t="s">
        <v>30</v>
      </c>
      <c r="C28" s="21">
        <f>4421.8+3065.2+0.1</f>
        <v>7487.1</v>
      </c>
      <c r="D28" s="21">
        <f>6437.6+2222.2</f>
        <v>8659.8</v>
      </c>
      <c r="E28" s="21">
        <v>7557.5</v>
      </c>
    </row>
    <row r="29" spans="1:5" s="7" customFormat="1" ht="47.25" customHeight="1">
      <c r="A29" s="14" t="s">
        <v>7</v>
      </c>
      <c r="B29" s="10" t="s">
        <v>31</v>
      </c>
      <c r="C29" s="21">
        <f>SUM(C31:C34)</f>
        <v>179321.09999999998</v>
      </c>
      <c r="D29" s="21">
        <f>SUM(D31:D34)</f>
        <v>97493.9</v>
      </c>
      <c r="E29" s="21">
        <f>SUM(E31:E34)</f>
        <v>97529.20000000001</v>
      </c>
    </row>
    <row r="30" spans="1:5" s="7" customFormat="1" ht="21" customHeight="1">
      <c r="A30" s="14"/>
      <c r="B30" s="10" t="s">
        <v>2</v>
      </c>
      <c r="C30" s="21"/>
      <c r="D30" s="21"/>
      <c r="E30" s="21"/>
    </row>
    <row r="31" spans="1:5" s="7" customFormat="1" ht="16.5">
      <c r="A31" s="13" t="s">
        <v>32</v>
      </c>
      <c r="B31" s="10" t="s">
        <v>36</v>
      </c>
      <c r="C31" s="21">
        <v>16212.6</v>
      </c>
      <c r="D31" s="21">
        <v>0</v>
      </c>
      <c r="E31" s="21">
        <v>0</v>
      </c>
    </row>
    <row r="32" spans="1:5" s="7" customFormat="1" ht="31.5">
      <c r="A32" s="13" t="s">
        <v>33</v>
      </c>
      <c r="B32" s="10" t="s">
        <v>37</v>
      </c>
      <c r="C32" s="21">
        <v>37160.3</v>
      </c>
      <c r="D32" s="21">
        <v>0</v>
      </c>
      <c r="E32" s="21">
        <v>0</v>
      </c>
    </row>
    <row r="33" spans="1:5" s="7" customFormat="1" ht="16.5">
      <c r="A33" s="14" t="s">
        <v>50</v>
      </c>
      <c r="B33" s="10" t="s">
        <v>20</v>
      </c>
      <c r="C33" s="21">
        <v>67383.9</v>
      </c>
      <c r="D33" s="21">
        <v>77937.7</v>
      </c>
      <c r="E33" s="21">
        <v>68017.3</v>
      </c>
    </row>
    <row r="34" spans="1:5" s="7" customFormat="1" ht="21" customHeight="1">
      <c r="A34" s="14" t="s">
        <v>51</v>
      </c>
      <c r="B34" s="10" t="s">
        <v>19</v>
      </c>
      <c r="C34" s="21">
        <v>58564.3</v>
      </c>
      <c r="D34" s="21">
        <v>19556.2</v>
      </c>
      <c r="E34" s="21">
        <v>29511.9</v>
      </c>
    </row>
    <row r="35" spans="1:5" s="7" customFormat="1" ht="21" customHeight="1">
      <c r="A35" s="14" t="s">
        <v>52</v>
      </c>
      <c r="B35" s="10" t="s">
        <v>20</v>
      </c>
      <c r="C35" s="21">
        <f>1329.9+1900</f>
        <v>3229.9</v>
      </c>
      <c r="D35" s="21">
        <v>0</v>
      </c>
      <c r="E35" s="21">
        <v>0</v>
      </c>
    </row>
    <row r="36" spans="1:5" s="7" customFormat="1" ht="37.5" customHeight="1">
      <c r="A36" s="14" t="s">
        <v>38</v>
      </c>
      <c r="B36" s="10" t="s">
        <v>53</v>
      </c>
      <c r="C36" s="21">
        <f>SUM(C38:C38)</f>
        <v>61733.1</v>
      </c>
      <c r="D36" s="21">
        <f>SUM(D38:D38)</f>
        <v>65820.8</v>
      </c>
      <c r="E36" s="21">
        <f>SUM(E38:E38)</f>
        <v>65820.8</v>
      </c>
    </row>
    <row r="37" spans="1:5" s="7" customFormat="1" ht="16.5">
      <c r="A37" s="14"/>
      <c r="B37" s="10" t="s">
        <v>2</v>
      </c>
      <c r="C37" s="21"/>
      <c r="D37" s="21"/>
      <c r="E37" s="21"/>
    </row>
    <row r="38" spans="1:5" s="7" customFormat="1" ht="36.75" customHeight="1">
      <c r="A38" s="14" t="s">
        <v>39</v>
      </c>
      <c r="B38" s="10" t="s">
        <v>47</v>
      </c>
      <c r="C38" s="21">
        <v>61733.1</v>
      </c>
      <c r="D38" s="21">
        <v>65820.8</v>
      </c>
      <c r="E38" s="21">
        <v>65820.8</v>
      </c>
    </row>
    <row r="39" spans="1:5" ht="15" customHeight="1">
      <c r="A39" s="13" t="s">
        <v>17</v>
      </c>
      <c r="B39" s="12" t="s">
        <v>12</v>
      </c>
      <c r="C39" s="22">
        <f>C11+C21</f>
        <v>595105.1000000001</v>
      </c>
      <c r="D39" s="22">
        <f>D11+D21</f>
        <v>494804.80000000005</v>
      </c>
      <c r="E39" s="22">
        <f>E11+E21</f>
        <v>494844</v>
      </c>
    </row>
    <row r="40" spans="1:5" ht="16.5">
      <c r="A40" s="14"/>
      <c r="B40" s="11" t="s">
        <v>2</v>
      </c>
      <c r="C40" s="21"/>
      <c r="D40" s="21"/>
      <c r="E40" s="21"/>
    </row>
    <row r="41" spans="1:5" ht="16.5">
      <c r="A41" s="14" t="s">
        <v>18</v>
      </c>
      <c r="B41" s="10" t="s">
        <v>27</v>
      </c>
      <c r="C41" s="22">
        <f>C22+C12</f>
        <v>533372</v>
      </c>
      <c r="D41" s="22">
        <f>D22+D12</f>
        <v>428984.00000000006</v>
      </c>
      <c r="E41" s="22">
        <f>E22+E12</f>
        <v>429023.2</v>
      </c>
    </row>
    <row r="42" spans="1:5" ht="31.5">
      <c r="A42" s="14" t="s">
        <v>40</v>
      </c>
      <c r="B42" s="10" t="s">
        <v>53</v>
      </c>
      <c r="C42" s="22">
        <f>C36</f>
        <v>61733.1</v>
      </c>
      <c r="D42" s="22">
        <f>D36</f>
        <v>65820.8</v>
      </c>
      <c r="E42" s="22">
        <f>E36</f>
        <v>65820.8</v>
      </c>
    </row>
  </sheetData>
  <sheetProtection/>
  <mergeCells count="2">
    <mergeCell ref="A7:E7"/>
    <mergeCell ref="C3:E3"/>
  </mergeCells>
  <printOptions/>
  <pageMargins left="0.7874015748031497" right="0.1968503937007874" top="0.1968503937007874" bottom="0.1968503937007874" header="0.11811023622047245" footer="0"/>
  <pageSetup fitToHeight="1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ФУАГ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532</dc:creator>
  <cp:keywords/>
  <dc:description/>
  <cp:lastModifiedBy>300</cp:lastModifiedBy>
  <cp:lastPrinted>2020-11-25T07:47:04Z</cp:lastPrinted>
  <dcterms:created xsi:type="dcterms:W3CDTF">2012-03-05T09:53:56Z</dcterms:created>
  <dcterms:modified xsi:type="dcterms:W3CDTF">2020-11-25T07:47:30Z</dcterms:modified>
  <cp:category/>
  <cp:version/>
  <cp:contentType/>
  <cp:contentStatus/>
</cp:coreProperties>
</file>