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ычина Юлия Аликовна\Desktop\Март Коллегия\О внес изм в бюджет МО г.Березники на 2021 г. и на плановый период на 2022-2023\"/>
    </mc:Choice>
  </mc:AlternateContent>
  <xr:revisionPtr revIDLastSave="0" documentId="8_{75535882-CB8B-4575-9AA6-5E717FF06A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33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1'!$12:$14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33" l="1"/>
  <c r="C38" i="33"/>
  <c r="G38" i="33"/>
  <c r="D37" i="33"/>
  <c r="D36" i="33"/>
  <c r="C37" i="33"/>
  <c r="C36" i="33"/>
  <c r="D27" i="33"/>
  <c r="C27" i="33"/>
  <c r="C28" i="33"/>
  <c r="H17" i="33"/>
  <c r="H16" i="33"/>
  <c r="H15" i="33"/>
  <c r="G17" i="33"/>
  <c r="G16" i="33"/>
  <c r="G15" i="33"/>
  <c r="F17" i="33"/>
  <c r="F16" i="33"/>
  <c r="F15" i="33"/>
  <c r="E17" i="33"/>
  <c r="E16" i="33"/>
  <c r="E15" i="33"/>
</calcChain>
</file>

<file path=xl/sharedStrings.xml><?xml version="1.0" encoding="utf-8"?>
<sst xmlns="http://schemas.openxmlformats.org/spreadsheetml/2006/main" count="64" uniqueCount="60">
  <si>
    <t>тыс. руб.</t>
  </si>
  <si>
    <t>НАЛОГОВЫЕ И НЕНАЛОГОВЫЕ ДОХОДЫ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</si>
  <si>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</si>
  <si>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</si>
  <si>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</si>
  <si>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</si>
  <si>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ДОХОДЫ ОТ ПРОДАЖИ МАТЕРИАЛЬНЫХ И НЕМАТЕРИАЛЬНЫХ АКТИВОВ</t>
  </si>
  <si>
    <t>ПРОЧИЕ НЕНАЛОГОВЫЕ ДОХОДЫ</t>
  </si>
  <si>
    <t xml:space="preserve">Прочие неналоговые доходы 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</si>
  <si>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</si>
  <si>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</si>
  <si>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</si>
  <si>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>Прочие безвозмездные поступления</t>
  </si>
  <si>
    <t>Прочие безвозмездные поступления в бюджеты городских округов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</si>
  <si>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</si>
  <si>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</si>
  <si>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Возврат остатков субсидий, субвенций и иных межбюджетных трансфертов, имеющих целевое назначение, прошлых лет из  бюджетов городских округов </t>
  </si>
  <si>
    <t>ВСЕГО ДОХОДОВ: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</si>
  <si>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</si>
  <si>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Субсидии бюджетам бюджетной системы  Российской Федерации  (межбюджетные субсидии)</t>
  </si>
  <si>
    <t xml:space="preserve">Субвенции бюджетам бюджетной системы  Российской Федерации  </t>
  </si>
  <si>
    <t>1 00 00000 00 0000</t>
  </si>
  <si>
    <t>1 06 00000 00 0000</t>
  </si>
  <si>
    <t>1 06 01000 00 0000</t>
  </si>
  <si>
    <t>1 06 04000 02 0000</t>
  </si>
  <si>
    <t>1 06 06000 00 0000</t>
  </si>
  <si>
    <t>1 13 00000 00 0000</t>
  </si>
  <si>
    <t>1 14 00000 00 0000</t>
  </si>
  <si>
    <t xml:space="preserve">1 14 02000 00 0000 </t>
  </si>
  <si>
    <t>1 17 00000 00 0000</t>
  </si>
  <si>
    <t>1 17 05000 00 0000</t>
  </si>
  <si>
    <t>2 00 00000 00 0000</t>
  </si>
  <si>
    <t>2 02 00000 00 0000</t>
  </si>
  <si>
    <t>2 02 20000 00 0000</t>
  </si>
  <si>
    <t xml:space="preserve">2 02 30000 00 0000 </t>
  </si>
  <si>
    <t>2 02 40000 00 0000</t>
  </si>
  <si>
    <t xml:space="preserve">2 07 00000 00 0000 </t>
  </si>
  <si>
    <t xml:space="preserve">2 18 00000 00 0000 </t>
  </si>
  <si>
    <t>2 19 00000 00 0000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</si>
  <si>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</si>
  <si>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</si>
  <si>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</si>
  <si>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</si>
  <si>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</si>
  <si>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Инициативные платежи</t>
  </si>
  <si>
    <t>1 17 15000 00 0000</t>
  </si>
  <si>
    <t>изменения</t>
  </si>
  <si>
    <t>2 07 04000 04 0000</t>
  </si>
  <si>
    <t xml:space="preserve">2 18 00000 04 0000 </t>
  </si>
  <si>
    <t xml:space="preserve"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
</t>
  </si>
  <si>
    <t>Приложение 1</t>
  </si>
  <si>
    <t>к решению Березниковской городской Думы</t>
  </si>
  <si>
    <t>от ____________ № _____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</si>
  <si>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2021 год и плановый период 2022-2023 годов</t>
  </si>
  <si>
    <t>Сумма</t>
  </si>
  <si>
    <t>с учетом изменений</t>
  </si>
  <si>
    <t>2021 год</t>
  </si>
  <si>
    <t xml:space="preserve">2022 год </t>
  </si>
  <si>
    <t>2023 год</t>
  </si>
  <si>
    <t>2 19 00000 04 0000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</si>
</sst>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(* #,##0.00_);_(* \(#,##0.00\);_(* &quot;-&quot;??_);_(@_)"/>
    <numFmt numFmtId="166" formatCode="000000"/>
  </numFmts>
  <fonts count="18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5" fillId="0" borderId="0" applyFont="0" applyFill="0" applyBorder="0" applyAlignment="0" applyProtection="0"/>
    <xf numFmtId="0" fontId="17" fillId="0" borderId="0"/>
    <xf numFmtId="0" fontId="12" fillId="0" borderId="0"/>
  </cellStyleXfs>
  <cellXfs count="3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164" fontId="2" fillId="0" borderId="1" xfId="1" applyNumberFormat="1" applyFont="1" applyFill="1" applyBorder="1" applyAlignment="1">
      <alignment vertical="top"/>
    </xf>
    <xf numFmtId="0" fontId="8" fillId="0" borderId="0" xfId="1" applyFont="1"/>
    <xf numFmtId="0" fontId="16" fillId="0" borderId="0" xfId="1" applyFont="1"/>
    <xf numFmtId="3" fontId="6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3" fontId="6" fillId="0" borderId="3" xfId="1" applyNumberFormat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left" vertical="top"/>
    </xf>
    <xf numFmtId="3" fontId="10" fillId="0" borderId="3" xfId="1" applyNumberFormat="1" applyFont="1" applyBorder="1" applyAlignment="1">
      <alignment horizontal="left" vertical="top"/>
    </xf>
    <xf numFmtId="164" fontId="1" fillId="0" borderId="0" xfId="1" applyNumberFormat="1"/>
    <xf numFmtId="164" fontId="1" fillId="0" borderId="0" xfId="1" applyNumberFormat="1" applyFill="1"/>
    <xf numFmtId="0" fontId="9" fillId="0" borderId="0" xfId="0" applyFont="1"/>
    <xf numFmtId="0" fontId="2" fillId="0" borderId="0" xfId="1" applyFont="1" applyFill="1" applyAlignment="1">
      <alignment horizontal="right"/>
    </xf>
    <xf numFmtId="1" fontId="10" fillId="0" borderId="1" xfId="2" applyNumberFormat="1" applyFont="1" applyFill="1" applyBorder="1" applyAlignment="1">
      <alignment horizontal="center" vertical="center" wrapText="1"/>
    </xf>
    <xf numFmtId="3" fontId="10" fillId="0" borderId="3" xfId="1" applyNumberFormat="1" applyFont="1" applyBorder="1" applyAlignment="1">
      <alignment vertical="top"/>
    </xf>
    <xf numFmtId="3" fontId="10" fillId="0" borderId="4" xfId="1" applyNumberFormat="1" applyFont="1" applyBorder="1" applyAlignment="1">
      <alignment horizontal="left" vertical="top"/>
    </xf>
    <xf numFmtId="0" fontId="2" fillId="0" borderId="6" xfId="0" applyFont="1" applyBorder="1" applyAlignment="1">
      <alignment wrapText="1"/>
    </xf>
    <xf numFmtId="164" fontId="2" fillId="0" borderId="5" xfId="1" applyNumberFormat="1" applyFont="1" applyFill="1" applyBorder="1" applyAlignment="1"/>
    <xf numFmtId="166" fontId="10" fillId="0" borderId="3" xfId="1" applyNumberFormat="1" applyFont="1" applyBorder="1" applyAlignment="1">
      <alignment horizontal="left" vertical="top"/>
    </xf>
    <xf numFmtId="0" fontId="3" fillId="0" borderId="0" xfId="1" applyFont="1" applyBorder="1" applyAlignment="1">
      <alignment horizontal="center" vertical="top" wrapText="1"/>
    </xf>
    <xf numFmtId="1" fontId="10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</cellXfs>
  <cellStyles count="11">
    <cellStyle name="Normal" xfId="9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4" xfId="5" xr:uid="{00000000-0005-0000-0000-000004000000}"/>
    <cellStyle name="Обычный 5" xfId="6" xr:uid="{00000000-0005-0000-0000-000005000000}"/>
    <cellStyle name="Обычный 6" xfId="7" xr:uid="{00000000-0005-0000-0000-000006000000}"/>
    <cellStyle name="Обычный 7" xfId="10" xr:uid="{00000000-0005-0000-0000-000007000000}"/>
    <cellStyle name="Обычный_Исп9м-в2005г." xfId="2" xr:uid="{00000000-0005-0000-0000-000008000000}"/>
    <cellStyle name="Обычный_Покварталь." xfId="1" xr:uid="{00000000-0005-0000-0000-000009000000}"/>
    <cellStyle name="Финансовый 2" xfId="8" xr:uid="{00000000-0005-0000-0000-00000A000000}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view="pageBreakPreview" topLeftCell="A5" zoomScale="75" zoomScaleNormal="75" zoomScaleSheetLayoutView="75" workbookViewId="0">
      <selection activeCell="I10" sqref="I10"/>
    </sheetView>
  </sheetViews>
  <sheetFormatPr defaultColWidth="9.140625" defaultRowHeight="12.75" x14ac:dyDescent="0.2"/>
  <cols>
    <col min="1" max="1" width="16.140625" style="1" customWidth="1"/>
    <col min="2" max="2" width="38.5703125" style="1" customWidth="1"/>
    <col min="3" max="6" width="11.140625" style="2" customWidth="1"/>
    <col min="7" max="7" width="10.7109375" style="1" bestFit="1" customWidth="1"/>
    <col min="8" max="8" width="11" style="1" bestFit="1" customWidth="1"/>
    <col min="9" max="9" width="19" style="1" customWidth="1"/>
    <col min="10" max="10" width="13.140625" style="1" customWidth="1"/>
    <col min="11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8" hidden="1" x14ac:dyDescent="0.2"/>
    <row r="2" spans="1:8" hidden="1" x14ac:dyDescent="0.2"/>
    <row r="3" spans="1:8" hidden="1" x14ac:dyDescent="0.2"/>
    <row r="4" spans="1:8" ht="15.75" hidden="1" customHeight="1" x14ac:dyDescent="0.2">
      <c r="A4" s="3"/>
      <c r="B4" s="3"/>
    </row>
    <row r="5" spans="1:8" ht="15.75" customHeight="1" x14ac:dyDescent="0.2">
      <c r="A5" s="3"/>
      <c r="B5" s="3"/>
      <c r="H5" s="21" t="s">
        <v>50</v>
      </c>
    </row>
    <row r="6" spans="1:8" ht="15.75" customHeight="1" x14ac:dyDescent="0.2">
      <c r="A6" s="3"/>
      <c r="B6" s="3"/>
      <c r="H6" s="21" t="s">
        <v>51</v>
      </c>
    </row>
    <row r="7" spans="1:8" ht="15.6" customHeight="1" x14ac:dyDescent="0.2">
      <c r="A7" s="3"/>
      <c r="B7" s="3"/>
      <c r="H7" s="21" t="s">
        <v>52</v>
      </c>
    </row>
    <row r="8" spans="1:8" ht="15.6" customHeight="1" x14ac:dyDescent="0.2">
      <c r="A8" s="3"/>
      <c r="B8" s="3"/>
      <c r="H8" s="21"/>
    </row>
    <row r="9" spans="1:8" s="4" customFormat="1" ht="77.45" customHeight="1" x14ac:dyDescent="0.25">
      <c r="A9" s="28" t="s">
        <v>53</v>
      </c>
      <c r="B9" s="28"/>
      <c r="C9" s="28"/>
      <c r="D9" s="28"/>
      <c r="E9" s="28"/>
      <c r="F9" s="28"/>
      <c r="G9" s="28"/>
      <c r="H9" s="28"/>
    </row>
    <row r="10" spans="1:8" ht="15" customHeight="1" x14ac:dyDescent="0.25">
      <c r="A10" s="5"/>
      <c r="B10" s="5"/>
      <c r="H10" s="6" t="s">
        <v>0</v>
      </c>
    </row>
    <row r="11" spans="1:8" ht="15" customHeight="1" x14ac:dyDescent="0.2">
      <c r="A11" s="30" t="s">
        <v>39</v>
      </c>
      <c r="B11" s="30" t="s">
        <v>40</v>
      </c>
      <c r="C11" s="29" t="s">
        <v>54</v>
      </c>
      <c r="D11" s="29"/>
      <c r="E11" s="29"/>
      <c r="F11" s="29"/>
      <c r="G11" s="29"/>
      <c r="H11" s="29"/>
    </row>
    <row r="12" spans="1:8" ht="15.6" customHeight="1" x14ac:dyDescent="0.2">
      <c r="A12" s="30"/>
      <c r="B12" s="30"/>
      <c r="C12" s="29" t="s">
        <v>56</v>
      </c>
      <c r="D12" s="29"/>
      <c r="E12" s="29" t="s">
        <v>57</v>
      </c>
      <c r="F12" s="29"/>
      <c r="G12" s="29" t="s">
        <v>58</v>
      </c>
      <c r="H12" s="29"/>
    </row>
    <row r="13" spans="1:8" ht="30.6" customHeight="1" x14ac:dyDescent="0.2">
      <c r="A13" s="30"/>
      <c r="B13" s="30"/>
      <c r="C13" s="22" t="s">
        <v>46</v>
      </c>
      <c r="D13" s="22" t="s">
        <v>55</v>
      </c>
      <c r="E13" s="22" t="s">
        <v>46</v>
      </c>
      <c r="F13" s="22" t="s">
        <v>55</v>
      </c>
      <c r="G13" s="22" t="s">
        <v>46</v>
      </c>
      <c r="H13" s="22" t="s">
        <v>55</v>
      </c>
    </row>
    <row r="14" spans="1:8" s="8" customFormat="1" ht="15" customHeight="1" x14ac:dyDescent="0.2">
      <c r="A14" s="15">
        <v>1</v>
      </c>
      <c r="B14" s="12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</row>
    <row r="15" spans="1:8" s="8" customFormat="1" ht="17.45" customHeight="1" x14ac:dyDescent="0.2">
      <c r="A15" s="17" t="s">
        <v>21</v>
      </c>
      <c r="B15" s="13" t="s">
        <v>1</v>
      </c>
      <c r="C15" s="9">
        <v>91486.3</v>
      </c>
      <c r="D15" s="9">
        <v>2528820.7000000002</v>
      </c>
      <c r="E15" s="9">
        <f>17941+0.3</f>
        <v>17941.3</v>
      </c>
      <c r="F15" s="9">
        <f>2522869.9+0.3</f>
        <v>2522870.1999999997</v>
      </c>
      <c r="G15" s="9">
        <f>19190+0.5</f>
        <v>19190.5</v>
      </c>
      <c r="H15" s="9">
        <f>2568925.1+0.5</f>
        <v>2568925.6</v>
      </c>
    </row>
    <row r="16" spans="1:8" s="10" customFormat="1" ht="17.45" customHeight="1" x14ac:dyDescent="0.2">
      <c r="A16" s="17" t="s">
        <v>22</v>
      </c>
      <c r="B16" s="14" t="s">
        <v>2</v>
      </c>
      <c r="C16" s="9">
        <v>18296.300000000003</v>
      </c>
      <c r="D16" s="9">
        <v>396677.39999999997</v>
      </c>
      <c r="E16" s="9">
        <f>17941+0.3</f>
        <v>17941.3</v>
      </c>
      <c r="F16" s="9">
        <f>398487.7+0.3</f>
        <v>398488</v>
      </c>
      <c r="G16" s="9">
        <f>19190+0.5</f>
        <v>19190.5</v>
      </c>
      <c r="H16" s="9">
        <f>401918+0.5</f>
        <v>401918.5</v>
      </c>
    </row>
    <row r="17" spans="1:9" ht="17.45" customHeight="1" x14ac:dyDescent="0.2">
      <c r="A17" s="17" t="s">
        <v>23</v>
      </c>
      <c r="B17" s="13" t="s">
        <v>3</v>
      </c>
      <c r="C17" s="9">
        <v>3725.5</v>
      </c>
      <c r="D17" s="9">
        <v>56001.3</v>
      </c>
      <c r="E17" s="9">
        <f>3370.2+0.3</f>
        <v>3370.5</v>
      </c>
      <c r="F17" s="9">
        <f>59081.4+0.3</f>
        <v>59081.700000000004</v>
      </c>
      <c r="G17" s="9">
        <f>4619.2+0.5</f>
        <v>4619.7</v>
      </c>
      <c r="H17" s="9">
        <f>62330.4+0.5</f>
        <v>62330.9</v>
      </c>
    </row>
    <row r="18" spans="1:9" ht="17.45" customHeight="1" x14ac:dyDescent="0.2">
      <c r="A18" s="17" t="s">
        <v>24</v>
      </c>
      <c r="B18" s="13" t="s">
        <v>4</v>
      </c>
      <c r="C18" s="9">
        <v>7847.6</v>
      </c>
      <c r="D18" s="9">
        <v>180358.19999999998</v>
      </c>
      <c r="E18" s="9">
        <v>7847.6</v>
      </c>
      <c r="F18" s="9">
        <v>180015.80000000002</v>
      </c>
      <c r="G18" s="9">
        <v>7847.6</v>
      </c>
      <c r="H18" s="9">
        <v>180197.1</v>
      </c>
    </row>
    <row r="19" spans="1:9" ht="17.45" customHeight="1" x14ac:dyDescent="0.2">
      <c r="A19" s="17" t="s">
        <v>25</v>
      </c>
      <c r="B19" s="13" t="s">
        <v>5</v>
      </c>
      <c r="C19" s="9">
        <v>6723.2</v>
      </c>
      <c r="D19" s="9">
        <v>160317.90000000002</v>
      </c>
      <c r="E19" s="9">
        <v>6723.2</v>
      </c>
      <c r="F19" s="9">
        <v>159390.5</v>
      </c>
      <c r="G19" s="9">
        <v>6723.2</v>
      </c>
      <c r="H19" s="9">
        <v>159390.5</v>
      </c>
    </row>
    <row r="20" spans="1:9" s="10" customFormat="1" ht="36.6" customHeight="1" x14ac:dyDescent="0.2">
      <c r="A20" s="17" t="s">
        <v>26</v>
      </c>
      <c r="B20" s="13" t="s">
        <v>43</v>
      </c>
      <c r="C20" s="9">
        <v>49400</v>
      </c>
      <c r="D20" s="9">
        <v>67174.399999999994</v>
      </c>
      <c r="E20" s="9">
        <v>0</v>
      </c>
      <c r="F20" s="9">
        <v>17719</v>
      </c>
      <c r="G20" s="9">
        <v>0</v>
      </c>
      <c r="H20" s="9">
        <v>17614.400000000001</v>
      </c>
    </row>
    <row r="21" spans="1:9" s="10" customFormat="1" ht="18.600000000000001" customHeight="1" x14ac:dyDescent="0.2">
      <c r="A21" s="17" t="s">
        <v>42</v>
      </c>
      <c r="B21" s="13" t="s">
        <v>41</v>
      </c>
      <c r="C21" s="9">
        <v>49400</v>
      </c>
      <c r="D21" s="9">
        <v>50876.2</v>
      </c>
      <c r="E21" s="9">
        <v>0</v>
      </c>
      <c r="F21" s="9">
        <v>1420.8</v>
      </c>
      <c r="G21" s="9">
        <v>0</v>
      </c>
      <c r="H21" s="9">
        <v>1316.2</v>
      </c>
    </row>
    <row r="22" spans="1:9" ht="35.450000000000003" customHeight="1" x14ac:dyDescent="0.2">
      <c r="A22" s="17" t="s">
        <v>27</v>
      </c>
      <c r="B22" s="14" t="s">
        <v>6</v>
      </c>
      <c r="C22" s="9">
        <v>-6000</v>
      </c>
      <c r="D22" s="9">
        <v>70347.199999999997</v>
      </c>
      <c r="E22" s="9">
        <v>0</v>
      </c>
      <c r="F22" s="9">
        <v>58864.600000000006</v>
      </c>
      <c r="G22" s="9">
        <v>0</v>
      </c>
      <c r="H22" s="9">
        <v>26521.8</v>
      </c>
    </row>
    <row r="23" spans="1:9" ht="102" customHeight="1" x14ac:dyDescent="0.2">
      <c r="A23" s="16" t="s">
        <v>28</v>
      </c>
      <c r="B23" s="14" t="s">
        <v>18</v>
      </c>
      <c r="C23" s="9">
        <v>-6000</v>
      </c>
      <c r="D23" s="9">
        <v>62711.399999999994</v>
      </c>
      <c r="E23" s="9">
        <v>0</v>
      </c>
      <c r="F23" s="9">
        <v>51228.800000000003</v>
      </c>
      <c r="G23" s="9">
        <v>0</v>
      </c>
      <c r="H23" s="9">
        <v>18886</v>
      </c>
    </row>
    <row r="24" spans="1:9" ht="20.45" customHeight="1" x14ac:dyDescent="0.2">
      <c r="A24" s="17" t="s">
        <v>29</v>
      </c>
      <c r="B24" s="13" t="s">
        <v>7</v>
      </c>
      <c r="C24" s="9">
        <v>29790</v>
      </c>
      <c r="D24" s="9">
        <v>38713.599999999999</v>
      </c>
      <c r="E24" s="9">
        <v>0</v>
      </c>
      <c r="F24" s="9">
        <v>7713.6</v>
      </c>
      <c r="G24" s="9">
        <v>0</v>
      </c>
      <c r="H24" s="9">
        <v>7713.6</v>
      </c>
    </row>
    <row r="25" spans="1:9" ht="20.45" customHeight="1" x14ac:dyDescent="0.2">
      <c r="A25" s="17" t="s">
        <v>30</v>
      </c>
      <c r="B25" s="13" t="s">
        <v>8</v>
      </c>
      <c r="C25" s="9">
        <v>31000</v>
      </c>
      <c r="D25" s="9">
        <v>38713.599999999999</v>
      </c>
      <c r="E25" s="9">
        <v>0</v>
      </c>
      <c r="F25" s="9">
        <v>7713.6</v>
      </c>
      <c r="G25" s="9">
        <v>0</v>
      </c>
      <c r="H25" s="9">
        <v>7713.6</v>
      </c>
    </row>
    <row r="26" spans="1:9" s="10" customFormat="1" ht="20.45" customHeight="1" x14ac:dyDescent="0.2">
      <c r="A26" s="27" t="s">
        <v>45</v>
      </c>
      <c r="B26" s="13" t="s">
        <v>44</v>
      </c>
      <c r="C26" s="9">
        <v>-1210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</row>
    <row r="27" spans="1:9" s="11" customFormat="1" ht="15.6" customHeight="1" x14ac:dyDescent="0.2">
      <c r="A27" s="17" t="s">
        <v>31</v>
      </c>
      <c r="B27" s="14" t="s">
        <v>9</v>
      </c>
      <c r="C27" s="9">
        <f>278664+123308.1+18231</f>
        <v>420203.1</v>
      </c>
      <c r="D27" s="9">
        <f>2898820.1+123308.1+18231</f>
        <v>3040359.2</v>
      </c>
      <c r="E27" s="9">
        <v>64267</v>
      </c>
      <c r="F27" s="9">
        <v>2167323.7999999998</v>
      </c>
      <c r="G27" s="9">
        <v>62182.8</v>
      </c>
      <c r="H27" s="9">
        <v>2180255.1999999997</v>
      </c>
    </row>
    <row r="28" spans="1:9" ht="37.9" customHeight="1" x14ac:dyDescent="0.2">
      <c r="A28" s="23" t="s">
        <v>32</v>
      </c>
      <c r="B28" s="13" t="s">
        <v>10</v>
      </c>
      <c r="C28" s="9">
        <f>471798.6</f>
        <v>471798.6</v>
      </c>
      <c r="D28" s="9">
        <v>2931086.5</v>
      </c>
      <c r="E28" s="9">
        <v>64267</v>
      </c>
      <c r="F28" s="9">
        <v>2167316.4</v>
      </c>
      <c r="G28" s="9">
        <v>62182.8</v>
      </c>
      <c r="H28" s="9">
        <v>2180248.4999999995</v>
      </c>
      <c r="I28" s="18"/>
    </row>
    <row r="29" spans="1:9" ht="45" customHeight="1" x14ac:dyDescent="0.2">
      <c r="A29" s="16" t="s">
        <v>33</v>
      </c>
      <c r="B29" s="14" t="s">
        <v>19</v>
      </c>
      <c r="C29" s="9">
        <v>210958.3</v>
      </c>
      <c r="D29" s="9">
        <v>616639.6</v>
      </c>
      <c r="E29" s="9">
        <v>23971.1</v>
      </c>
      <c r="F29" s="9">
        <v>255217.80000000002</v>
      </c>
      <c r="G29" s="9">
        <v>22147</v>
      </c>
      <c r="H29" s="9">
        <v>250990.9</v>
      </c>
    </row>
    <row r="30" spans="1:9" ht="34.9" customHeight="1" x14ac:dyDescent="0.2">
      <c r="A30" s="16" t="s">
        <v>34</v>
      </c>
      <c r="B30" s="13" t="s">
        <v>20</v>
      </c>
      <c r="C30" s="9">
        <v>0</v>
      </c>
      <c r="D30" s="9">
        <v>1714623.6</v>
      </c>
      <c r="E30" s="9">
        <v>0</v>
      </c>
      <c r="F30" s="9">
        <v>1705409.7</v>
      </c>
      <c r="G30" s="9">
        <v>-0.1</v>
      </c>
      <c r="H30" s="9">
        <v>1695457.0999999999</v>
      </c>
    </row>
    <row r="31" spans="1:9" ht="19.899999999999999" customHeight="1" x14ac:dyDescent="0.2">
      <c r="A31" s="16" t="s">
        <v>35</v>
      </c>
      <c r="B31" s="14" t="s">
        <v>11</v>
      </c>
      <c r="C31" s="9">
        <v>260840.3</v>
      </c>
      <c r="D31" s="9">
        <v>536246.69999999995</v>
      </c>
      <c r="E31" s="9">
        <v>40295.9</v>
      </c>
      <c r="F31" s="9">
        <v>206688.9</v>
      </c>
      <c r="G31" s="9">
        <v>40035.9</v>
      </c>
      <c r="H31" s="9">
        <v>233800.5</v>
      </c>
    </row>
    <row r="32" spans="1:9" ht="19.899999999999999" customHeight="1" x14ac:dyDescent="0.2">
      <c r="A32" s="23" t="s">
        <v>36</v>
      </c>
      <c r="B32" s="13" t="s">
        <v>12</v>
      </c>
      <c r="C32" s="9">
        <v>5080.1000000000004</v>
      </c>
      <c r="D32" s="9">
        <v>165948.30000000002</v>
      </c>
      <c r="E32" s="9">
        <v>0</v>
      </c>
      <c r="F32" s="9">
        <v>7.4</v>
      </c>
      <c r="G32" s="9">
        <v>0</v>
      </c>
      <c r="H32" s="9">
        <v>6.7</v>
      </c>
    </row>
    <row r="33" spans="1:8" ht="30.6" customHeight="1" x14ac:dyDescent="0.2">
      <c r="A33" s="17" t="s">
        <v>47</v>
      </c>
      <c r="B33" s="13" t="s">
        <v>13</v>
      </c>
      <c r="C33" s="9">
        <v>5080.1000000000004</v>
      </c>
      <c r="D33" s="9">
        <v>165948.30000000002</v>
      </c>
      <c r="E33" s="9">
        <v>0</v>
      </c>
      <c r="F33" s="9">
        <v>7.4</v>
      </c>
      <c r="G33" s="9">
        <v>0</v>
      </c>
      <c r="H33" s="9">
        <v>6.7</v>
      </c>
    </row>
    <row r="34" spans="1:8" ht="94.15" customHeight="1" x14ac:dyDescent="0.2">
      <c r="A34" s="17" t="s">
        <v>37</v>
      </c>
      <c r="B34" s="14" t="s">
        <v>14</v>
      </c>
      <c r="C34" s="9">
        <v>20896</v>
      </c>
      <c r="D34" s="9">
        <v>20896</v>
      </c>
      <c r="E34" s="9">
        <v>0</v>
      </c>
      <c r="F34" s="9">
        <v>0</v>
      </c>
      <c r="G34" s="9">
        <v>0</v>
      </c>
      <c r="H34" s="9">
        <v>0</v>
      </c>
    </row>
    <row r="35" spans="1:8" ht="107.45" customHeight="1" x14ac:dyDescent="0.2">
      <c r="A35" s="17" t="s">
        <v>48</v>
      </c>
      <c r="B35" s="14" t="s">
        <v>49</v>
      </c>
      <c r="C35" s="9">
        <v>20896</v>
      </c>
      <c r="D35" s="9">
        <v>20896</v>
      </c>
      <c r="E35" s="9">
        <v>0</v>
      </c>
      <c r="F35" s="9">
        <v>0</v>
      </c>
      <c r="G35" s="9">
        <v>0</v>
      </c>
      <c r="H35" s="9">
        <v>0</v>
      </c>
    </row>
    <row r="36" spans="1:8" ht="46.15" customHeight="1" x14ac:dyDescent="0.2">
      <c r="A36" s="17" t="s">
        <v>38</v>
      </c>
      <c r="B36" s="13" t="s">
        <v>15</v>
      </c>
      <c r="C36" s="9">
        <f>-219110.7+123308.1+18231</f>
        <v>-77571.600000000006</v>
      </c>
      <c r="D36" s="9">
        <f>-219110.7+123308.1+18231</f>
        <v>-77571.600000000006</v>
      </c>
      <c r="E36" s="9">
        <v>0</v>
      </c>
      <c r="F36" s="9">
        <v>0</v>
      </c>
      <c r="G36" s="9">
        <v>0</v>
      </c>
      <c r="H36" s="9">
        <v>0</v>
      </c>
    </row>
    <row r="37" spans="1:8" ht="58.9" customHeight="1" x14ac:dyDescent="0.2">
      <c r="A37" s="17" t="s">
        <v>59</v>
      </c>
      <c r="B37" s="13" t="s">
        <v>16</v>
      </c>
      <c r="C37" s="9">
        <f>-219110.7+123308.1+18231</f>
        <v>-77571.600000000006</v>
      </c>
      <c r="D37" s="9">
        <f>-219110.7+123308.1+18231</f>
        <v>-77571.600000000006</v>
      </c>
      <c r="E37" s="9">
        <v>0</v>
      </c>
      <c r="F37" s="9">
        <v>0</v>
      </c>
      <c r="G37" s="9">
        <v>0</v>
      </c>
      <c r="H37" s="9">
        <v>0</v>
      </c>
    </row>
    <row r="38" spans="1:8" ht="20.45" customHeight="1" thickBot="1" x14ac:dyDescent="0.25">
      <c r="A38" s="24"/>
      <c r="B38" s="25" t="s">
        <v>17</v>
      </c>
      <c r="C38" s="26">
        <f>370150.3+123308.1+18231</f>
        <v>511689.4</v>
      </c>
      <c r="D38" s="26">
        <f>5427640.8+123308.1+18231</f>
        <v>5569179.8999999994</v>
      </c>
      <c r="E38" s="26">
        <v>82208.3</v>
      </c>
      <c r="F38" s="26">
        <v>4690194</v>
      </c>
      <c r="G38" s="26">
        <f>81372.8+0.5</f>
        <v>81373.3</v>
      </c>
      <c r="H38" s="26">
        <v>4749180.8</v>
      </c>
    </row>
    <row r="40" spans="1:8" x14ac:dyDescent="0.2">
      <c r="A40" s="20"/>
      <c r="C40" s="19"/>
      <c r="D40" s="19"/>
      <c r="E40" s="19"/>
      <c r="F40" s="19"/>
    </row>
  </sheetData>
  <mergeCells count="7">
    <mergeCell ref="A9:H9"/>
    <mergeCell ref="C12:D12"/>
    <mergeCell ref="E12:F12"/>
    <mergeCell ref="G12:H12"/>
    <mergeCell ref="A11:A13"/>
    <mergeCell ref="B11:B13"/>
    <mergeCell ref="C11:H11"/>
  </mergeCells>
  <printOptions horizontalCentered="1"/>
  <pageMargins left="0.55118110236220474" right="0.19685039370078741" top="0.31496062992125984" bottom="0.11811023622047245" header="0.15748031496062992" footer="0.39370078740157483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Бычина Юлия Аликовна</cp:lastModifiedBy>
  <cp:lastPrinted>2021-03-11T12:26:54Z</cp:lastPrinted>
  <dcterms:created xsi:type="dcterms:W3CDTF">2014-02-26T02:53:53Z</dcterms:created>
  <dcterms:modified xsi:type="dcterms:W3CDTF">2021-03-12T08:51:59Z</dcterms:modified>
</cp:coreProperties>
</file>