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192.200.25.4\user\Общая папка\Бычина\думские\Май\решение 282\"/>
    </mc:Choice>
  </mc:AlternateContent>
  <xr:revisionPtr revIDLastSave="0" documentId="8_{5F32ADBF-CC8A-4F74-AF1E-07C44EEAACE2}" xr6:coauthVersionLast="47" xr6:coauthVersionMax="47" xr10:uidLastSave="{00000000-0000-0000-0000-000000000000}"/>
  <bookViews>
    <workbookView xWindow="-120" yWindow="-120" windowWidth="29040" windowHeight="15840" xr2:uid="{00000000-000D-0000-FFFF-FFFF00000000}"/>
  </bookViews>
  <sheets>
    <sheet name="Форма Г-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Г-1'!$A$10:$P$366</definedName>
    <definedName name="_xlnm.Print_Titles" localSheetId="0">'Форма Г-1'!$8:$11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82" i="9" l="1"/>
  <c r="G344" i="9" l="1"/>
  <c r="G341" i="9"/>
  <c r="G330" i="9"/>
  <c r="G331" i="9"/>
  <c r="G332" i="9"/>
  <c r="G333" i="9"/>
  <c r="G329" i="9"/>
  <c r="G311" i="9"/>
  <c r="G306" i="9"/>
  <c r="G257" i="9"/>
  <c r="G218" i="9"/>
  <c r="G185" i="9"/>
  <c r="G20" i="9"/>
  <c r="F339" i="9"/>
  <c r="F296" i="9"/>
  <c r="F286" i="9"/>
  <c r="F245" i="9"/>
  <c r="F235" i="9"/>
  <c r="F213" i="9"/>
  <c r="F198" i="9"/>
  <c r="F146" i="9"/>
  <c r="F132" i="9"/>
  <c r="F126" i="9"/>
  <c r="F118" i="9"/>
  <c r="F106" i="9"/>
  <c r="F37" i="9"/>
  <c r="F21" i="9"/>
  <c r="F12" i="9"/>
  <c r="G209" i="9" l="1"/>
  <c r="E12" i="9"/>
  <c r="D339" i="9"/>
  <c r="D296" i="9"/>
  <c r="D286" i="9"/>
  <c r="D235" i="9"/>
  <c r="D213" i="9"/>
  <c r="D198" i="9"/>
  <c r="D146" i="9"/>
  <c r="D132" i="9"/>
  <c r="D106" i="9"/>
  <c r="D37" i="9"/>
  <c r="D21" i="9"/>
  <c r="D12" i="9"/>
  <c r="G258" i="9" l="1"/>
  <c r="G259" i="9"/>
  <c r="G189" i="9" l="1"/>
  <c r="G149" i="9"/>
  <c r="G150" i="9"/>
  <c r="G103" i="9"/>
  <c r="G105" i="9"/>
  <c r="G107" i="9"/>
  <c r="G108" i="9"/>
  <c r="G109" i="9"/>
  <c r="G110" i="9"/>
  <c r="G111" i="9"/>
  <c r="G112" i="9"/>
  <c r="G113" i="9"/>
  <c r="G114" i="9"/>
  <c r="G116" i="9"/>
  <c r="G117" i="9"/>
  <c r="E106" i="9" l="1"/>
  <c r="G106" i="9" l="1"/>
  <c r="E339" i="9"/>
  <c r="E286" i="9"/>
  <c r="E235" i="9"/>
  <c r="E213" i="9"/>
  <c r="E198" i="9"/>
  <c r="E146" i="9"/>
  <c r="E97" i="9"/>
  <c r="F97" i="9"/>
  <c r="E37" i="9"/>
  <c r="E21" i="9"/>
  <c r="G325" i="9" l="1"/>
  <c r="G299" i="9"/>
  <c r="G364" i="9" l="1"/>
  <c r="G342" i="9"/>
  <c r="G343" i="9"/>
  <c r="G308" i="9"/>
  <c r="G304" i="9"/>
  <c r="G305" i="9"/>
  <c r="G303" i="9"/>
  <c r="G293" i="9"/>
  <c r="G294" i="9"/>
  <c r="G295" i="9"/>
  <c r="G287" i="9"/>
  <c r="G230" i="9"/>
  <c r="G231" i="9"/>
  <c r="G232" i="9"/>
  <c r="G233" i="9"/>
  <c r="G214" i="9"/>
  <c r="G215" i="9"/>
  <c r="G216" i="9"/>
  <c r="G208" i="9"/>
  <c r="G210" i="9"/>
  <c r="G211" i="9"/>
  <c r="G212" i="9"/>
  <c r="G196" i="9"/>
  <c r="G197" i="9"/>
  <c r="G175" i="9"/>
  <c r="G163" i="9"/>
  <c r="G160" i="9"/>
  <c r="E245" i="9" l="1"/>
  <c r="G289" i="9" l="1"/>
  <c r="G207" i="9"/>
  <c r="G204" i="9"/>
  <c r="E124" i="9"/>
  <c r="F124" i="9"/>
  <c r="D124" i="9"/>
  <c r="D97" i="9"/>
  <c r="G14" i="9" l="1"/>
  <c r="G16" i="9"/>
  <c r="G17" i="9"/>
  <c r="G18" i="9"/>
  <c r="G19" i="9"/>
  <c r="G22" i="9"/>
  <c r="G23" i="9"/>
  <c r="G24" i="9"/>
  <c r="G25" i="9"/>
  <c r="G27" i="9"/>
  <c r="G28" i="9"/>
  <c r="G36" i="9"/>
  <c r="G38" i="9"/>
  <c r="G43" i="9"/>
  <c r="G52" i="9"/>
  <c r="G54" i="9"/>
  <c r="G55" i="9"/>
  <c r="G56" i="9"/>
  <c r="G57" i="9"/>
  <c r="G61" i="9"/>
  <c r="G66" i="9"/>
  <c r="G68" i="9"/>
  <c r="G69" i="9"/>
  <c r="G72" i="9"/>
  <c r="G75" i="9"/>
  <c r="G77" i="9"/>
  <c r="G80" i="9"/>
  <c r="G83" i="9"/>
  <c r="G87" i="9"/>
  <c r="G90" i="9"/>
  <c r="G98" i="9"/>
  <c r="G120" i="9"/>
  <c r="G123" i="9"/>
  <c r="G127" i="9"/>
  <c r="G131" i="9"/>
  <c r="G133" i="9"/>
  <c r="G139" i="9"/>
  <c r="G141" i="9"/>
  <c r="G143" i="9"/>
  <c r="G147" i="9"/>
  <c r="G151" i="9"/>
  <c r="G155" i="9"/>
  <c r="G156" i="9"/>
  <c r="G157" i="9"/>
  <c r="G158" i="9"/>
  <c r="G162" i="9"/>
  <c r="G167" i="9"/>
  <c r="G170" i="9"/>
  <c r="G171" i="9"/>
  <c r="G172" i="9"/>
  <c r="G174" i="9"/>
  <c r="G176" i="9"/>
  <c r="G177" i="9"/>
  <c r="G178" i="9"/>
  <c r="G179" i="9"/>
  <c r="G180" i="9"/>
  <c r="G182" i="9"/>
  <c r="G183" i="9"/>
  <c r="G184" i="9"/>
  <c r="G186" i="9"/>
  <c r="G187" i="9"/>
  <c r="G188" i="9"/>
  <c r="G190" i="9"/>
  <c r="G191" i="9"/>
  <c r="G194" i="9"/>
  <c r="G195" i="9"/>
  <c r="G199" i="9"/>
  <c r="G200" i="9"/>
  <c r="G201" i="9"/>
  <c r="G202" i="9"/>
  <c r="G203" i="9"/>
  <c r="G205" i="9"/>
  <c r="G206" i="9"/>
  <c r="G217" i="9"/>
  <c r="G219" i="9"/>
  <c r="G221" i="9"/>
  <c r="G222" i="9"/>
  <c r="G223" i="9"/>
  <c r="G224" i="9"/>
  <c r="G225" i="9"/>
  <c r="G226" i="9"/>
  <c r="G227" i="9"/>
  <c r="G228" i="9"/>
  <c r="G234" i="9"/>
  <c r="G236" i="9"/>
  <c r="G237" i="9"/>
  <c r="G238" i="9"/>
  <c r="G241" i="9"/>
  <c r="G242" i="9"/>
  <c r="G244" i="9"/>
  <c r="G246" i="9"/>
  <c r="G247" i="9"/>
  <c r="G248" i="9"/>
  <c r="G249" i="9"/>
  <c r="G250" i="9"/>
  <c r="G251" i="9"/>
  <c r="G252" i="9"/>
  <c r="G253" i="9"/>
  <c r="G254" i="9"/>
  <c r="G255" i="9"/>
  <c r="G256" i="9"/>
  <c r="G260" i="9"/>
  <c r="G261" i="9"/>
  <c r="G263" i="9"/>
  <c r="G264" i="9"/>
  <c r="G265" i="9"/>
  <c r="G267" i="9"/>
  <c r="G269" i="9"/>
  <c r="G270" i="9"/>
  <c r="G271" i="9"/>
  <c r="G272" i="9"/>
  <c r="G273" i="9"/>
  <c r="G274" i="9"/>
  <c r="G275" i="9"/>
  <c r="G276" i="9"/>
  <c r="G277" i="9"/>
  <c r="G278" i="9"/>
  <c r="G279" i="9"/>
  <c r="G280" i="9"/>
  <c r="G281" i="9"/>
  <c r="G283" i="9"/>
  <c r="G284" i="9"/>
  <c r="G285" i="9"/>
  <c r="G288" i="9"/>
  <c r="G290" i="9"/>
  <c r="G291" i="9"/>
  <c r="G297" i="9"/>
  <c r="G298" i="9"/>
  <c r="G300" i="9"/>
  <c r="G301" i="9"/>
  <c r="G302" i="9"/>
  <c r="G307" i="9"/>
  <c r="G310" i="9"/>
  <c r="G313" i="9"/>
  <c r="G315" i="9"/>
  <c r="G317" i="9"/>
  <c r="G318" i="9"/>
  <c r="G319" i="9"/>
  <c r="G320" i="9"/>
  <c r="G321" i="9"/>
  <c r="G322" i="9"/>
  <c r="G323" i="9"/>
  <c r="G324" i="9"/>
  <c r="G326" i="9"/>
  <c r="G327" i="9"/>
  <c r="G334" i="9"/>
  <c r="G336" i="9"/>
  <c r="G338" i="9"/>
  <c r="G340" i="9"/>
  <c r="G345" i="9"/>
  <c r="G346" i="9"/>
  <c r="G347" i="9"/>
  <c r="G350" i="9"/>
  <c r="G351" i="9"/>
  <c r="G353" i="9"/>
  <c r="G355" i="9"/>
  <c r="G356" i="9"/>
  <c r="G357" i="9"/>
  <c r="G358" i="9"/>
  <c r="G359" i="9"/>
  <c r="G360" i="9"/>
  <c r="G362" i="9"/>
  <c r="G363" i="9"/>
  <c r="G365" i="9"/>
  <c r="F144" i="9" l="1"/>
  <c r="E296" i="9" l="1"/>
  <c r="E132" i="9"/>
  <c r="G37" i="9"/>
  <c r="E118" i="9"/>
  <c r="E99" i="9"/>
  <c r="F99" i="9"/>
  <c r="D99" i="9"/>
  <c r="G296" i="9" l="1"/>
  <c r="G286" i="9"/>
  <c r="G132" i="9"/>
  <c r="G198" i="9"/>
  <c r="G213" i="9"/>
  <c r="G235" i="9"/>
  <c r="G339" i="9"/>
  <c r="G146" i="9"/>
  <c r="G245" i="9"/>
  <c r="G21" i="9"/>
  <c r="E126" i="9" l="1"/>
  <c r="D126" i="9"/>
  <c r="D271" i="9" l="1"/>
  <c r="D245" i="9" s="1"/>
  <c r="D130" i="9" l="1"/>
  <c r="E130" i="9"/>
  <c r="F130" i="9"/>
  <c r="G130" i="9" l="1"/>
  <c r="F142" i="9"/>
  <c r="E142" i="9"/>
  <c r="D142" i="9"/>
  <c r="G142" i="9" l="1"/>
  <c r="F29" i="9"/>
  <c r="E29" i="9"/>
  <c r="G97" i="9" l="1"/>
  <c r="E122" i="9"/>
  <c r="F122" i="9"/>
  <c r="D122" i="9"/>
  <c r="E35" i="9"/>
  <c r="F35" i="9"/>
  <c r="D35" i="9"/>
  <c r="E31" i="9"/>
  <c r="F31" i="9"/>
  <c r="D31" i="9"/>
  <c r="F26" i="9"/>
  <c r="G35" i="9" l="1"/>
  <c r="G122" i="9"/>
  <c r="F337" i="9"/>
  <c r="E337" i="9"/>
  <c r="D337" i="9"/>
  <c r="F335" i="9"/>
  <c r="E335" i="9"/>
  <c r="D335" i="9"/>
  <c r="F140" i="9"/>
  <c r="E140" i="9"/>
  <c r="D140" i="9"/>
  <c r="F104" i="9"/>
  <c r="E104" i="9"/>
  <c r="D104" i="9"/>
  <c r="F101" i="9"/>
  <c r="E101" i="9"/>
  <c r="D101" i="9"/>
  <c r="F33" i="9"/>
  <c r="E33" i="9"/>
  <c r="D33" i="9"/>
  <c r="D29" i="9"/>
  <c r="E26" i="9"/>
  <c r="G26" i="9" s="1"/>
  <c r="D26" i="9"/>
  <c r="F366" i="9" l="1"/>
  <c r="E366" i="9"/>
  <c r="D366" i="9"/>
  <c r="G104" i="9"/>
  <c r="G335" i="9"/>
  <c r="G337" i="9"/>
  <c r="G140" i="9"/>
  <c r="G12" i="9"/>
  <c r="G366" i="9" l="1"/>
</calcChain>
</file>

<file path=xl/sharedStrings.xml><?xml version="1.0" encoding="utf-8"?>
<sst xmlns="http://schemas.openxmlformats.org/spreadsheetml/2006/main" count="1073" uniqueCount="533">
  <si>
    <t>Приложение  1</t>
  </si>
  <si>
    <t>в тыс.руб.</t>
  </si>
  <si>
    <t>Код классификации доходов</t>
  </si>
  <si>
    <t>Наименование показателя</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</si>
  <si>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</si>
  <si>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</si>
  <si>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</si>
  <si>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</si>
  <si>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</si>
  <si>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</si>
  <si>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</si>
  <si>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</si>
  <si>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</si>
  <si>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</si>
  <si>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</si>
  <si>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</si>
  <si>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</si>
  <si>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</si>
  <si>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</si>
  <si>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</si>
  <si>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</si>
  <si>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</si>
  <si>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</si>
  <si>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</si>
  <si>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</si>
  <si>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</si>
  <si>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</si>
  <si>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</si>
  <si>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</si>
  <si>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</si>
  <si>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</si>
  <si>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</si>
  <si>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</si>
  <si>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</si>
  <si>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</si>
  <si>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</si>
  <si>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</si>
  <si>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</si>
  <si>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</si>
  <si>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</si>
  <si>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</si>
  <si>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</si>
  <si>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161</t>
  </si>
  <si>
    <t>Федеральная антимонопольная служба</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</si>
  <si>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</si>
  <si>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</si>
  <si>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</si>
  <si>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</si>
  <si>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</si>
  <si>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</si>
  <si>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</si>
  <si>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</si>
  <si>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</si>
  <si>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</si>
  <si>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</si>
  <si>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</si>
  <si>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</si>
  <si>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</si>
  <si>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</si>
  <si>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</si>
  <si>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</si>
  <si>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</si>
  <si>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</si>
  <si>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</si>
  <si>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</si>
  <si>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</si>
  <si>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</si>
  <si>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</si>
  <si>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</si>
  <si>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</si>
  <si>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</si>
  <si>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</si>
  <si>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</si>
  <si>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</si>
  <si>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</si>
  <si>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</si>
  <si>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</si>
  <si>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</si>
  <si>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</si>
  <si>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</si>
  <si>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</si>
  <si>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</si>
  <si>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</si>
  <si>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</si>
  <si>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</si>
  <si>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</si>
  <si>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</si>
  <si>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</si>
  <si>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</si>
  <si>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</si>
  <si>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</si>
  <si>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</si>
  <si>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</si>
  <si>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</si>
  <si>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</si>
  <si>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</si>
  <si>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</si>
  <si>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</si>
  <si>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</si>
  <si>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</si>
  <si>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</si>
  <si>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</si>
  <si>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</si>
  <si>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</si>
  <si>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</si>
  <si>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</si>
  <si>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</si>
  <si>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</si>
  <si>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</si>
  <si>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</si>
  <si>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</si>
  <si>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</si>
  <si>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</si>
  <si>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</si>
  <si>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</si>
  <si>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</si>
  <si>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</si>
  <si>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</si>
  <si>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</si>
  <si>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</si>
  <si>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</si>
  <si>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</si>
  <si>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</si>
  <si>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</si>
  <si>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</si>
  <si>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</si>
  <si>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188</t>
  </si>
  <si>
    <t>Министерство внутренних дел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</si>
  <si>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</si>
  <si>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</si>
  <si>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</si>
  <si>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</si>
  <si>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498</t>
  </si>
  <si>
    <t>Федеральная служба по экологическому, технологическому
 и атомному надзору</t>
  </si>
  <si>
    <t>815</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</si>
  <si>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</si>
  <si>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</si>
  <si>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</si>
  <si>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</si>
  <si>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</si>
  <si>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</si>
  <si>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</si>
  <si>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</si>
  <si>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</si>
  <si>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</si>
  <si>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</si>
  <si>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</si>
  <si>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</si>
  <si>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</si>
  <si>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</si>
  <si>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</si>
  <si>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</si>
  <si>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</si>
  <si>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</si>
  <si>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</si>
  <si>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</si>
  <si>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</si>
  <si>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</si>
  <si>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</si>
  <si>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</si>
  <si>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</si>
  <si>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</si>
  <si>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</si>
  <si>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</si>
  <si>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</si>
  <si>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</si>
  <si>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</si>
  <si>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</si>
  <si>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</si>
  <si>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</si>
  <si>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</si>
  <si>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</si>
  <si>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</si>
  <si>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</si>
  <si>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</si>
  <si>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</si>
  <si>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</si>
  <si>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</si>
  <si>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</si>
  <si>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</si>
  <si>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</si>
  <si>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</si>
  <si>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</si>
  <si>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</si>
  <si>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</si>
  <si>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</si>
  <si>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</si>
  <si>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</si>
  <si>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</si>
  <si>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</si>
  <si>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</si>
  <si>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</si>
  <si>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</si>
  <si>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</si>
  <si>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</si>
  <si>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1 17 05040 04 0000 180</t>
  </si>
  <si>
    <t>Прочие неналоговые доходы бюджетов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</si>
  <si>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</si>
  <si>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</si>
  <si>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</si>
  <si>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</si>
  <si>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</si>
  <si>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</si>
  <si>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</si>
  <si>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</si>
  <si>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</si>
  <si>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</si>
  <si>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</si>
  <si>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</si>
  <si>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1 16 43000 01 0000 140</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</si>
  <si>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</si>
  <si>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</si>
  <si>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</si>
  <si>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</si>
  <si>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</si>
  <si>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</si>
  <si>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</si>
  <si>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</si>
  <si>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</si>
  <si>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</si>
  <si>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</si>
  <si>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</si>
  <si>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</si>
  <si>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</si>
  <si>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</si>
  <si>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</si>
  <si>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</si>
  <si>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</si>
  <si>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</si>
  <si>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</si>
  <si>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</si>
  <si>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</si>
  <si>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</si>
  <si>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</si>
  <si>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</si>
  <si>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</si>
  <si>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</si>
  <si>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</si>
  <si>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</si>
  <si>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</si>
  <si>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</si>
  <si>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</si>
  <si>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</si>
  <si>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</si>
  <si>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</si>
  <si>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</si>
  <si>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</si>
  <si>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</si>
  <si>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</si>
  <si>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</si>
  <si>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</si>
  <si>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</si>
  <si>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</si>
  <si>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</si>
  <si>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</si>
  <si>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</si>
  <si>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</si>
  <si>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</si>
  <si>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</si>
  <si>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</si>
  <si>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</si>
  <si>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</si>
  <si>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</si>
  <si>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</si>
  <si>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</si>
  <si>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</si>
  <si>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</si>
  <si>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</si>
  <si>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</si>
  <si>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2 18 04020 04 0000 150</t>
  </si>
  <si>
    <t>2 02 49999 04 0000 150</t>
  </si>
  <si>
    <t>2 07 04050 04 0000 150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</si>
  <si>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</si>
  <si>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</si>
  <si>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</si>
  <si>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</si>
  <si>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</si>
  <si>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</si>
  <si>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</si>
  <si>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</si>
  <si>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</si>
  <si>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</si>
  <si>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</si>
  <si>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1 16 01063 01 0000 140</t>
  </si>
  <si>
    <t>1 16 01193 01 0000 140</t>
  </si>
  <si>
    <t>1 16 01203 01 0000 140</t>
  </si>
  <si>
    <t xml:space="preserve">Агентство по делам юстиции и мировых судей Пермского края </t>
  </si>
  <si>
    <t>886</t>
  </si>
  <si>
    <t>1 16 01083 01 0000 140</t>
  </si>
  <si>
    <t>1 16 01143 01 0000 140</t>
  </si>
  <si>
    <t xml:space="preserve"> 1 16 01183 01 0000 140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</si>
  <si>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</si>
  <si>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</si>
  <si>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1 16 02020 02 0000 140</t>
  </si>
  <si>
    <t>1 16 11030 01 0000 140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</si>
  <si>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</si>
  <si>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1 16 11064 01 0000 140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</si>
  <si>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</si>
  <si>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1 16 10123 01 0041 140</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</si>
  <si>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</si>
  <si>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</si>
  <si>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1 06 04011 02 2200 110</t>
  </si>
  <si>
    <t>Транспортный налог с организаций (проценты по соответствующему платежу)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</si>
  <si>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</si>
  <si>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</si>
  <si>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</si>
  <si>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</si>
  <si>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1 16 10123 01 0000 140</t>
  </si>
  <si>
    <t>1 16 11050 01 0000 140</t>
  </si>
  <si>
    <t>1 16 01133 01 9000 140</t>
  </si>
  <si>
    <t>1 16 01053 01 0035 140</t>
  </si>
  <si>
    <t>1 16 01073 01 0017 140</t>
  </si>
  <si>
    <t>1 16 01193 01 0013 140</t>
  </si>
  <si>
    <t>1 16 01203 01 0021 140</t>
  </si>
  <si>
    <t>1 16 01203 01 9000 140</t>
  </si>
  <si>
    <t>1 16 01063 01 0009 140</t>
  </si>
  <si>
    <t>1 16 01063 01 0091 140</t>
  </si>
  <si>
    <t>1 16 01063 01 0101 140</t>
  </si>
  <si>
    <t>1 16 01063 01 9000 140</t>
  </si>
  <si>
    <t>1 16 01153 01 9000 140</t>
  </si>
  <si>
    <t>1 16 01193 01 0005 140</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</si>
  <si>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</si>
  <si>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</si>
  <si>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</si>
  <si>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1 16 07010 04 0000 140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</si>
  <si>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</si>
  <si>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</si>
  <si>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2 19 35135 04 0000 150</t>
  </si>
  <si>
    <t>2 19 35176 04 0000 150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</si>
  <si>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</si>
  <si>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</si>
  <si>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1 16 01074 01 0000 140</t>
  </si>
  <si>
    <t>1 16 01194 01 0000 140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</si>
  <si>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</si>
  <si>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</si>
  <si>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1 16 07090 04 0000 140</t>
  </si>
  <si>
    <t>1 16 10123 01 0001 140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</si>
  <si>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</si>
  <si>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</si>
  <si>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</si>
  <si>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</si>
  <si>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</si>
  <si>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</si>
  <si>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</si>
  <si>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2 02 25229 04 0000 150</t>
  </si>
  <si>
    <t>1 16 01084 01 0000 140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</si>
  <si>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</si>
  <si>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</si>
  <si>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Субсидии бюджетам городских округов на обеспечение комплексного развития сельских территорий</t>
  </si>
  <si>
    <t>2 02 25576 04 0000 150</t>
  </si>
  <si>
    <t>1 05 04010 02 4000 110</t>
  </si>
  <si>
    <t>840</t>
  </si>
  <si>
    <t>Министерство финансов Пермского края</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</si>
  <si>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</si>
  <si>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1 16 01063 01 0024 140</t>
  </si>
  <si>
    <t>1 16 01073 01 0027 140</t>
  </si>
  <si>
    <t>1 16 01053 01 0351 140</t>
  </si>
  <si>
    <t>1 16 01083 01 0028 140</t>
  </si>
  <si>
    <t>1 16 01083 01 0037 140</t>
  </si>
  <si>
    <t>1 16 01113 01 0021 140</t>
  </si>
  <si>
    <t>1 16 01143 01 0016 140</t>
  </si>
  <si>
    <t>1 16 01143 01 9000 140</t>
  </si>
  <si>
    <t>1 16 01153 01 0005 140</t>
  </si>
  <si>
    <t>1 16 01153 01 0006 140</t>
  </si>
  <si>
    <t>1 16 01153 01 0012 140</t>
  </si>
  <si>
    <t>1 16 01173 01 0007 140</t>
  </si>
  <si>
    <t>1 16 01173 01 0008 140</t>
  </si>
  <si>
    <t>1 16 01193 01 0007 140</t>
  </si>
  <si>
    <t>1 16 01193 01 0401 140</t>
  </si>
  <si>
    <t>1 16 01193 01 9000 140</t>
  </si>
  <si>
    <t>1 16 01203 01 0006 140</t>
  </si>
  <si>
    <t>Межбюджетные трансферты, передаваемые бюджетам городских округов на создание модельных муниципальных библиотек</t>
  </si>
  <si>
    <t>2 02 45454 04 0000 150</t>
  </si>
  <si>
    <t>1 05 02010 02 2200 110</t>
  </si>
  <si>
    <t>Единый налог на вмененный доход для отдельных видов деятельности (проценты по соответствующему платежу)</t>
  </si>
  <si>
    <t>1 16 01053 01 9000 140</t>
  </si>
  <si>
    <t>1 16 01063 01 0008 140</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</si>
  <si>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</si>
  <si>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</si>
  <si>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1 16 01163 01 0000 140</t>
  </si>
  <si>
    <t>1 16 01173 01 9000 140</t>
  </si>
  <si>
    <t>830</t>
  </si>
  <si>
    <t>Министерство образования и науки Пермского края</t>
  </si>
  <si>
    <t>1 16 01193 01 0029 140</t>
  </si>
  <si>
    <t>1 16 01333 01 0012 140</t>
  </si>
  <si>
    <t>1 16 01333 01 0016 140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</si>
  <si>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</si>
  <si>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</si>
  <si>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</si>
  <si>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</si>
  <si>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2 02 15001 04 0000 150</t>
  </si>
  <si>
    <t>Дотации бюджетам городских округов на выравнивание бюджетной обеспеченности из бюджета субъекта Российской Федерации</t>
  </si>
  <si>
    <t>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</si>
  <si>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</si>
  <si>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(прочие поступления)</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</si>
  <si>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</si>
  <si>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</si>
  <si>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1 06 06032 04 4000 110</t>
  </si>
  <si>
    <t>Земельный налог с организаций, обладающих земельным участком, расположенным в границах городских округов (прочие поступления)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</si>
  <si>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</si>
  <si>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</si>
  <si>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318</t>
  </si>
  <si>
    <t>Министерство юстиции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</si>
  <si>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</si>
  <si>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потребление (распитие) алкогольной продукции в запрещенных местах либо потребление наркотических средств или психотропных веществ, новых потенциально опасных психоактивных веществ или одурманивающих веществ в общественных местах)</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</si>
  <si>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</si>
  <si>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Дотации бюджетам городских округов на поддержку мер по обеспечению сбалансированности бюджетов</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</si>
  <si>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</si>
  <si>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софинансирование капитальных вложений в объекты муниципальной собственности из бюджетов городских округов</t>
  </si>
  <si>
    <t>878</t>
  </si>
  <si>
    <t>Избирательная комиссия Пермского края</t>
  </si>
  <si>
    <t>1 08 03010 01 1050 110</t>
  </si>
  <si>
    <t>1 08 03010 01 1060 110</t>
  </si>
  <si>
    <t>1 08 07110 01 0102 110</t>
  </si>
  <si>
    <t>1 16 01103 01 9000 140</t>
  </si>
  <si>
    <t>1 16 01083 01 0281 140</t>
  </si>
  <si>
    <t>1 16 01203 01 0020 140</t>
  </si>
  <si>
    <t>2 02 15002 04 0000 150</t>
  </si>
  <si>
    <t>2 19 27112 04 0000 150</t>
  </si>
  <si>
    <t>2 19 25497 04 0000 150</t>
  </si>
  <si>
    <t>2 19 45303 04 0000 150</t>
  </si>
  <si>
    <t>2 02 19999 04 0000 150</t>
  </si>
  <si>
    <t>Прочие дотации бюджетам городских округов</t>
  </si>
  <si>
    <t>1 01 02080 01 2100 110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</si>
  <si>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</si>
  <si>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1 12 01010 01 2100 120</t>
  </si>
  <si>
    <t>Плата за выбросы загрязняющих веществ в атмосферный воздух стационарными объектами (пени по соответствующему платежу)</t>
  </si>
  <si>
    <t>1 12 01030 01 2100 120</t>
  </si>
  <si>
    <t>Плата за сбросы загрязняющих веществ в водные объекты (пени по соответствующему платежу)</t>
  </si>
  <si>
    <t>818</t>
  </si>
  <si>
    <t>Инспекция государственного строительного надзора Пермского края</t>
  </si>
  <si>
    <t>1 16 01063 01 0017 140</t>
  </si>
  <si>
    <t>1 16 01073 01 0019 140</t>
  </si>
  <si>
    <t>Субсидии бюджетам городских округов на поддержку отрасли культуры</t>
  </si>
  <si>
    <t>Межбюджетные трансферты, передаваемые бюджетам городских округов на создание виртуальных концертных залов</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</si>
  <si>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</si>
  <si>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2 02 25081 04 0000 150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</si>
  <si>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</si>
  <si>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</si>
  <si>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</si>
  <si>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1 09 04052 04 1000 110</t>
  </si>
  <si>
    <t>811</t>
  </si>
  <si>
    <t>Администраия губернатора Пермского края</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</si>
  <si>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незаконное культивирование растений, содержащих наркотические средства или психотропные вещества либо их прекурсоры)</t>
  </si>
  <si>
    <t>1 16 01103 01 0501 140</t>
  </si>
  <si>
    <t>1 16 01203 01 0008 140</t>
  </si>
  <si>
    <t>Субвенции бюджетам городских округов на проведение Всероссийской переписи населения 2020 года</t>
  </si>
  <si>
    <t>2 02 35469 04 0000 150</t>
  </si>
  <si>
    <t>2 02 25519 04 0000 150</t>
  </si>
  <si>
    <t>к решению Березниковской городской Думы</t>
  </si>
  <si>
    <t>Исполнение за 2021 год</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</si>
  <si>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</si>
  <si>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</si>
  <si>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</si>
  <si>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</si>
  <si>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</si>
  <si>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1 01 02030 01 5000 110</t>
  </si>
  <si>
    <t>Инициативные платежи, зачисляемые в бюджеты городских округов</t>
  </si>
  <si>
    <t>1 17 15020 04 0000 150</t>
  </si>
  <si>
    <t>1 16 01193 01 0020 140</t>
  </si>
  <si>
    <t>1 16 01193 01 0030 140</t>
  </si>
  <si>
    <t>1 16 01063 01 0010 140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</si>
  <si>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употребление алкогольной и спиртосодержащей продукции, новых потенциально опасных психоактивных веществ или одурманивающих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</si>
  <si>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пропаганду наркотических средств, психотропных веществ или их прекурсоров, растений, содержащих наркотические средства или психотропные вещества либо их прекурсоры, и их частей, содержащих наркотические средства или психотропные вещества либо их прекурсоры, новых потенциально опасных психоактивных веществ)</t>
  </si>
  <si>
    <t>1 16 01113 01 9000 140</t>
  </si>
  <si>
    <t>2 03 04099 04 0000 150</t>
  </si>
  <si>
    <t>Прочие безвозмездные поступления от государственных (муниципальных) организаций в бюджеты городских округов</t>
  </si>
  <si>
    <t>2 19 25520 04 0000 150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</si>
  <si>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округов</t>
  </si>
  <si>
    <t>1 01 02010 01 2200 110</t>
  </si>
  <si>
    <t>1 03 02231 01 0000 110</t>
  </si>
  <si>
    <t>1 03 02241 01 0000 110</t>
  </si>
  <si>
    <t>1 03 02251 01 0000 110</t>
  </si>
  <si>
    <t>1 03 02261 01 0000 110</t>
  </si>
  <si>
    <t>1 16 01063 01 0013 140</t>
  </si>
  <si>
    <t>2 02 45453 04 0000 150</t>
  </si>
  <si>
    <t xml:space="preserve">Исполнение бюджета муниципального образования "Город Березники" по кодам классификации доходов бюджета
  за 2021 год </t>
  </si>
  <si>
    <t>Форма Г-1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</si>
  <si>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</si>
  <si>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</si>
  <si>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</si>
  <si>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</si>
  <si>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</si>
  <si>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</si>
  <si>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</si>
  <si>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</si>
  <si>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</si>
  <si>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</si>
  <si>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</si>
  <si>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</si>
  <si>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</si>
  <si>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</si>
  <si>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</si>
  <si>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</si>
  <si>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</si>
  <si>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</si>
  <si>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</si>
  <si>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</si>
  <si>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</si>
  <si>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</si>
  <si>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</si>
  <si>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</si>
  <si>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</si>
  <si>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</si>
  <si>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</si>
  <si>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</si>
  <si>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</si>
  <si>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</si>
  <si>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</si>
  <si>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</si>
  <si>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</si>
  <si>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</si>
  <si>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</si>
  <si>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</si>
  <si>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</si>
  <si>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</si>
  <si>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</si>
  <si>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</si>
  <si>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</si>
  <si>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</si>
  <si>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</si>
  <si>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</si>
  <si>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</si>
  <si>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</si>
  <si>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</si>
  <si>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13 Кодекса Российской Федерации об административных правонарушениях РФ за административные правонарушения в области связи и информации, налагаемые мировыми судьями (иные штрафы)</t>
  </si>
  <si>
    <t>Административные штрафы, установленные главой 14 Кодекса Российской Федерации об административных правонарушениях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</si>
  <si>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Административные штрафы, установленные главой 11 Кодекса Российской Федерации об административных правонарушениях РФ за административные правонарушения на транспорте, налагаемые мировыми судьями (иные штрафы)</t>
  </si>
  <si>
    <t xml:space="preserve">Административные штрафы, установленные главой 14 Кодекса Российской Федерации об административных правонарушениях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t>
  </si>
  <si>
    <t>Административные штрафы, установленные главой 17 Кодекса Российской Федерации об административных правонарушениях РФ за административные правонарушения, посягающие на институты государственной власти, налагаемые мировыми судьями (иные штрафы)</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</si>
  <si>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Кодекса Российской Федерации об административных правонарушениях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</si>
  <si>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Кодекса Российской Федерации об административных правонарушениях РФ, за нарушение правил продажи этилового спирта, алкогольной и спиртосодержащей продукции)</t>
  </si>
  <si>
    <t>от 30.05.2022 № 282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</si>
</sst>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23" x14ac:knownFonts="1">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8"/>
      <name val="Times New Roman"/>
      <family val="1"/>
      <charset val="204"/>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2"/>
      <name val="Times New Roman"/>
      <family val="1"/>
      <charset val="204"/>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s>
  <cellStyleXfs count="20">
    <xf numFmtId="0" fontId="0" fillId="0" borderId="0"/>
    <xf numFmtId="0" fontId="1" fillId="0" borderId="0"/>
    <xf numFmtId="0" fontId="1" fillId="0" borderId="0"/>
    <xf numFmtId="0" fontId="1" fillId="0" borderId="0"/>
    <xf numFmtId="0" fontId="3" fillId="0" borderId="0"/>
    <xf numFmtId="0" fontId="16"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20" fillId="0" borderId="0"/>
    <xf numFmtId="0" fontId="21" fillId="0" borderId="0"/>
  </cellStyleXfs>
  <cellXfs count="67">
    <xf numFmtId="0" fontId="0" fillId="0" borderId="0" xfId="0"/>
    <xf numFmtId="0" fontId="1" fillId="0" borderId="0" xfId="1"/>
    <xf numFmtId="0" fontId="2" fillId="0" borderId="0" xfId="1" applyFont="1"/>
    <xf numFmtId="0" fontId="2" fillId="0" borderId="0" xfId="0" applyFont="1" applyAlignment="1"/>
    <xf numFmtId="0" fontId="1" fillId="0" borderId="0" xfId="1" applyFill="1"/>
    <xf numFmtId="49" fontId="6"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8" xfId="0"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0" fontId="10" fillId="0" borderId="0" xfId="1" applyFont="1"/>
    <xf numFmtId="49" fontId="11" fillId="0" borderId="8" xfId="0" applyNumberFormat="1" applyFont="1" applyFill="1" applyBorder="1" applyAlignment="1">
      <alignment horizontal="center" vertical="top" wrapText="1"/>
    </xf>
    <xf numFmtId="0" fontId="12" fillId="0" borderId="8" xfId="2" applyFont="1" applyFill="1" applyBorder="1" applyAlignment="1">
      <alignment horizontal="left" vertical="top"/>
    </xf>
    <xf numFmtId="0" fontId="11" fillId="0" borderId="8" xfId="0" applyFont="1" applyFill="1" applyBorder="1" applyAlignment="1">
      <alignment horizontal="left" vertical="top" wrapText="1"/>
    </xf>
    <xf numFmtId="164" fontId="11" fillId="0" borderId="8" xfId="0" applyNumberFormat="1" applyFont="1" applyFill="1" applyBorder="1" applyAlignment="1">
      <alignment horizontal="right" vertical="top" wrapText="1"/>
    </xf>
    <xf numFmtId="0" fontId="5" fillId="0" borderId="8" xfId="0" applyFont="1" applyFill="1" applyBorder="1" applyAlignment="1">
      <alignment vertical="top" wrapText="1"/>
    </xf>
    <xf numFmtId="164" fontId="5" fillId="0" borderId="8" xfId="0" applyNumberFormat="1" applyFont="1" applyFill="1" applyBorder="1" applyAlignment="1">
      <alignment horizontal="right" vertical="top" wrapText="1"/>
    </xf>
    <xf numFmtId="3" fontId="12" fillId="0" borderId="8" xfId="2" applyNumberFormat="1" applyFont="1" applyFill="1" applyBorder="1" applyAlignment="1">
      <alignment horizontal="left" vertical="top"/>
    </xf>
    <xf numFmtId="0" fontId="5" fillId="0" borderId="8" xfId="0" applyFont="1" applyFill="1" applyBorder="1" applyAlignment="1">
      <alignment horizontal="left" vertical="top" wrapText="1"/>
    </xf>
    <xf numFmtId="0" fontId="13" fillId="0" borderId="8" xfId="2" applyFont="1" applyFill="1" applyBorder="1" applyAlignment="1">
      <alignment horizontal="left" vertical="top"/>
    </xf>
    <xf numFmtId="164" fontId="14" fillId="0" borderId="8" xfId="0" applyNumberFormat="1" applyFont="1" applyFill="1" applyBorder="1" applyAlignment="1">
      <alignment horizontal="right" vertical="top" wrapText="1"/>
    </xf>
    <xf numFmtId="0" fontId="1" fillId="0" borderId="0" xfId="1" applyFont="1"/>
    <xf numFmtId="49" fontId="5" fillId="0" borderId="8" xfId="0" applyNumberFormat="1" applyFont="1" applyFill="1" applyBorder="1" applyAlignment="1">
      <alignment horizontal="center" vertical="top" wrapText="1"/>
    </xf>
    <xf numFmtId="0" fontId="11" fillId="0" borderId="8" xfId="0" applyFont="1" applyFill="1" applyBorder="1" applyAlignment="1">
      <alignment vertical="top" wrapText="1"/>
    </xf>
    <xf numFmtId="49" fontId="14" fillId="0" borderId="8" xfId="0" applyNumberFormat="1" applyFont="1" applyFill="1" applyBorder="1" applyAlignment="1">
      <alignment horizontal="center" vertical="top" wrapText="1"/>
    </xf>
    <xf numFmtId="3" fontId="15" fillId="0" borderId="8" xfId="2" applyNumberFormat="1" applyFont="1" applyFill="1" applyBorder="1" applyAlignment="1">
      <alignment horizontal="left" vertical="top"/>
    </xf>
    <xf numFmtId="0" fontId="15" fillId="0" borderId="8" xfId="2" applyFont="1" applyFill="1" applyBorder="1" applyAlignment="1">
      <alignment horizontal="left" vertical="top"/>
    </xf>
    <xf numFmtId="164" fontId="1" fillId="0" borderId="0" xfId="1" applyNumberFormat="1"/>
    <xf numFmtId="0" fontId="14" fillId="0" borderId="8" xfId="0" applyFont="1" applyFill="1" applyBorder="1" applyAlignment="1">
      <alignment horizontal="left" vertical="top" wrapText="1"/>
    </xf>
    <xf numFmtId="0" fontId="1" fillId="0" borderId="0" xfId="1" applyAlignment="1">
      <alignment horizontal="center"/>
    </xf>
    <xf numFmtId="0" fontId="2" fillId="0" borderId="0" xfId="2" applyFont="1" applyFill="1" applyAlignment="1">
      <alignment horizontal="left"/>
    </xf>
    <xf numFmtId="0" fontId="14" fillId="0" borderId="8" xfId="0" applyFont="1" applyFill="1" applyBorder="1" applyAlignment="1">
      <alignment horizontal="center" vertical="top" wrapText="1"/>
    </xf>
    <xf numFmtId="3" fontId="12" fillId="0" borderId="8" xfId="2" applyNumberFormat="1" applyFont="1" applyBorder="1" applyAlignment="1">
      <alignment horizontal="left" vertical="top"/>
    </xf>
    <xf numFmtId="0" fontId="5" fillId="0" borderId="8" xfId="0" applyFont="1" applyBorder="1" applyAlignment="1">
      <alignment horizontal="left" vertical="top" wrapText="1"/>
    </xf>
    <xf numFmtId="0" fontId="11" fillId="0" borderId="8" xfId="0" applyFont="1" applyBorder="1" applyAlignment="1">
      <alignment vertical="top" wrapText="1"/>
    </xf>
    <xf numFmtId="3" fontId="15" fillId="0" borderId="8" xfId="2" applyNumberFormat="1" applyFont="1" applyBorder="1" applyAlignment="1">
      <alignment horizontal="left" vertical="top"/>
    </xf>
    <xf numFmtId="0" fontId="12" fillId="0" borderId="8" xfId="2" applyFont="1" applyBorder="1" applyAlignment="1">
      <alignment horizontal="left" vertical="top"/>
    </xf>
    <xf numFmtId="0" fontId="15" fillId="0" borderId="8" xfId="2" applyFont="1" applyBorder="1" applyAlignment="1">
      <alignment horizontal="left" vertical="top"/>
    </xf>
    <xf numFmtId="0" fontId="5" fillId="0" borderId="8" xfId="0" applyFont="1" applyBorder="1" applyAlignment="1">
      <alignment vertical="top" wrapText="1"/>
    </xf>
    <xf numFmtId="0" fontId="11" fillId="0" borderId="8" xfId="0" applyFont="1" applyBorder="1" applyAlignment="1">
      <alignment horizontal="left" vertical="top" wrapText="1"/>
    </xf>
    <xf numFmtId="49" fontId="5" fillId="0" borderId="8" xfId="0" applyNumberFormat="1" applyFont="1" applyBorder="1" applyAlignment="1" applyProtection="1">
      <alignment horizontal="left" vertical="center" wrapText="1"/>
    </xf>
    <xf numFmtId="49" fontId="11" fillId="0" borderId="12" xfId="0" applyNumberFormat="1" applyFont="1" applyFill="1" applyBorder="1" applyAlignment="1">
      <alignment horizontal="center" vertical="top" wrapText="1"/>
    </xf>
    <xf numFmtId="0" fontId="15" fillId="0" borderId="5" xfId="2" applyFont="1" applyBorder="1" applyAlignment="1">
      <alignment horizontal="left" vertical="top"/>
    </xf>
    <xf numFmtId="2" fontId="1" fillId="0" borderId="0" xfId="1" applyNumberFormat="1"/>
    <xf numFmtId="49" fontId="12" fillId="0" borderId="0" xfId="0" applyNumberFormat="1" applyFont="1" applyBorder="1" applyAlignment="1" applyProtection="1">
      <alignment horizontal="center" vertical="top" wrapText="1"/>
    </xf>
    <xf numFmtId="49" fontId="12" fillId="0" borderId="5" xfId="0" applyNumberFormat="1" applyFont="1" applyBorder="1" applyAlignment="1" applyProtection="1">
      <alignment horizontal="center" vertical="top" wrapText="1"/>
    </xf>
    <xf numFmtId="165" fontId="5" fillId="0" borderId="8" xfId="0" applyNumberFormat="1" applyFont="1" applyBorder="1" applyAlignment="1" applyProtection="1">
      <alignment horizontal="left" vertical="center" wrapText="1"/>
    </xf>
    <xf numFmtId="165" fontId="5" fillId="0" borderId="12" xfId="0" applyNumberFormat="1" applyFont="1" applyBorder="1" applyAlignment="1" applyProtection="1">
      <alignment horizontal="left" vertical="center" wrapText="1"/>
    </xf>
    <xf numFmtId="49" fontId="12" fillId="0" borderId="13" xfId="0" applyNumberFormat="1" applyFont="1" applyBorder="1" applyAlignment="1" applyProtection="1">
      <alignment horizontal="left" vertical="top" wrapText="1"/>
    </xf>
    <xf numFmtId="0" fontId="4" fillId="0" borderId="0" xfId="1" applyFont="1" applyAlignment="1">
      <alignment horizontal="center" vertical="top" wrapText="1"/>
    </xf>
    <xf numFmtId="0" fontId="22" fillId="0" borderId="0" xfId="2" applyFont="1" applyFill="1" applyAlignment="1">
      <alignment horizontal="right" wrapText="1"/>
    </xf>
    <xf numFmtId="0" fontId="22" fillId="0" borderId="0" xfId="0" applyFont="1" applyAlignment="1">
      <alignment horizontal="right" wrapText="1"/>
    </xf>
    <xf numFmtId="0" fontId="2" fillId="0" borderId="0" xfId="2" applyFont="1" applyFill="1" applyAlignment="1">
      <alignment horizontal="right"/>
    </xf>
    <xf numFmtId="0" fontId="2" fillId="0" borderId="0" xfId="0" applyFont="1" applyAlignment="1">
      <alignment horizontal="right"/>
    </xf>
    <xf numFmtId="0" fontId="5" fillId="0" borderId="1" xfId="1" applyFont="1" applyFill="1" applyBorder="1" applyAlignment="1">
      <alignment horizontal="right"/>
    </xf>
    <xf numFmtId="0" fontId="5" fillId="0" borderId="1" xfId="0" applyFont="1" applyBorder="1" applyAlignment="1">
      <alignment horizontal="right"/>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7" fillId="0" borderId="5" xfId="3" applyNumberFormat="1" applyFont="1" applyFill="1" applyBorder="1" applyAlignment="1">
      <alignment horizontal="center" vertical="top" wrapText="1"/>
    </xf>
    <xf numFmtId="3" fontId="7" fillId="0" borderId="6" xfId="3" applyNumberFormat="1" applyFont="1" applyFill="1" applyBorder="1" applyAlignment="1">
      <alignment horizontal="center" vertical="top" wrapText="1"/>
    </xf>
    <xf numFmtId="3" fontId="7" fillId="0" borderId="7" xfId="3" applyNumberFormat="1" applyFont="1" applyFill="1" applyBorder="1" applyAlignment="1">
      <alignment horizontal="center" vertical="top" wrapText="1"/>
    </xf>
  </cellXfs>
  <cellStyles count="20">
    <cellStyle name="Normal" xfId="5" xr:uid="{00000000-0005-0000-0000-000000000000}"/>
    <cellStyle name="Обычный" xfId="0" builtinId="0"/>
    <cellStyle name="Обычный 10" xfId="6" xr:uid="{00000000-0005-0000-0000-000002000000}"/>
    <cellStyle name="Обычный 11" xfId="7" xr:uid="{00000000-0005-0000-0000-000003000000}"/>
    <cellStyle name="Обычный 12" xfId="8" xr:uid="{00000000-0005-0000-0000-000004000000}"/>
    <cellStyle name="Обычный 13" xfId="9" xr:uid="{00000000-0005-0000-0000-000005000000}"/>
    <cellStyle name="Обычный 14" xfId="17" xr:uid="{00000000-0005-0000-0000-000006000000}"/>
    <cellStyle name="Обычный 15" xfId="18" xr:uid="{00000000-0005-0000-0000-000007000000}"/>
    <cellStyle name="Обычный 16" xfId="19" xr:uid="{00000000-0005-0000-0000-000008000000}"/>
    <cellStyle name="Обычный 2" xfId="10" xr:uid="{00000000-0005-0000-0000-000009000000}"/>
    <cellStyle name="Обычный 3" xfId="4" xr:uid="{00000000-0005-0000-0000-00000A000000}"/>
    <cellStyle name="Обычный 4" xfId="11" xr:uid="{00000000-0005-0000-0000-00000B000000}"/>
    <cellStyle name="Обычный 5" xfId="12" xr:uid="{00000000-0005-0000-0000-00000C000000}"/>
    <cellStyle name="Обычный 6" xfId="13" xr:uid="{00000000-0005-0000-0000-00000D000000}"/>
    <cellStyle name="Обычный 7" xfId="14" xr:uid="{00000000-0005-0000-0000-00000E000000}"/>
    <cellStyle name="Обычный 8" xfId="15" xr:uid="{00000000-0005-0000-0000-00000F000000}"/>
    <cellStyle name="Обычный 9" xfId="16" xr:uid="{00000000-0005-0000-0000-000010000000}"/>
    <cellStyle name="Обычный_Исп9м-в2005г." xfId="3" xr:uid="{00000000-0005-0000-0000-000011000000}"/>
    <cellStyle name="Обычный_Книга3" xfId="1" xr:uid="{00000000-0005-0000-0000-000012000000}"/>
    <cellStyle name="Обычный_Покварталь." xfId="2"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11"/>
  <sheetViews>
    <sheetView tabSelected="1" zoomScaleNormal="100" workbookViewId="0">
      <pane xSplit="3" ySplit="11" topLeftCell="D136" activePane="bottomRight" state="frozen"/>
      <selection pane="topRight" activeCell="D1" sqref="D1"/>
      <selection pane="bottomLeft" activeCell="A11" sqref="A11"/>
      <selection pane="bottomRight" activeCell="D3" sqref="D3:G3"/>
    </sheetView>
  </sheetViews>
  <sheetFormatPr defaultColWidth="9.140625" defaultRowHeight="12.75" x14ac:dyDescent="0.2"/>
  <cols>
    <col min="1" max="1" width="8.28515625" style="1" customWidth="1"/>
    <col min="2" max="2" width="18.42578125" style="1" customWidth="1"/>
    <col min="3" max="3" width="68.5703125" style="1" customWidth="1"/>
    <col min="4" max="4" width="10.42578125" style="1" customWidth="1"/>
    <col min="5" max="5" width="10.85546875" style="1" customWidth="1"/>
    <col min="6" max="6" width="11.42578125" style="1" customWidth="1"/>
    <col min="7" max="7" width="12.28515625" style="1" customWidth="1"/>
    <col min="8" max="8" width="17.42578125" style="1" customWidth="1"/>
    <col min="9" max="10" width="9.140625" style="1" customWidth="1"/>
    <col min="11" max="15" width="9.140625" style="1"/>
    <col min="16" max="16" width="9.140625" style="1" customWidth="1"/>
    <col min="17" max="16384" width="9.140625" style="1"/>
  </cols>
  <sheetData>
    <row r="1" spans="1:7" ht="15.75" x14ac:dyDescent="0.25">
      <c r="D1" s="51" t="s">
        <v>0</v>
      </c>
      <c r="E1" s="52"/>
      <c r="F1" s="52"/>
      <c r="G1" s="52"/>
    </row>
    <row r="2" spans="1:7" ht="15.75" x14ac:dyDescent="0.25">
      <c r="D2" s="51" t="s">
        <v>449</v>
      </c>
      <c r="E2" s="52"/>
      <c r="F2" s="52"/>
      <c r="G2" s="52"/>
    </row>
    <row r="3" spans="1:7" ht="15.75" x14ac:dyDescent="0.25">
      <c r="D3" s="51" t="s">
        <v>532</v>
      </c>
      <c r="E3" s="52"/>
      <c r="F3" s="52"/>
      <c r="G3" s="52"/>
    </row>
    <row r="4" spans="1:7" ht="17.45" customHeight="1" x14ac:dyDescent="0.3">
      <c r="D4" s="2"/>
      <c r="E4" s="31"/>
      <c r="F4" s="3"/>
      <c r="G4" s="3"/>
    </row>
    <row r="5" spans="1:7" ht="18.75" x14ac:dyDescent="0.3">
      <c r="D5" s="53" t="s">
        <v>477</v>
      </c>
      <c r="E5" s="54"/>
      <c r="F5" s="54"/>
      <c r="G5" s="54"/>
    </row>
    <row r="6" spans="1:7" ht="42" customHeight="1" x14ac:dyDescent="0.2">
      <c r="A6" s="50" t="s">
        <v>476</v>
      </c>
      <c r="B6" s="50"/>
      <c r="C6" s="50"/>
      <c r="D6" s="50"/>
      <c r="E6" s="50"/>
      <c r="F6" s="50"/>
      <c r="G6" s="50"/>
    </row>
    <row r="7" spans="1:7" ht="13.15" customHeight="1" x14ac:dyDescent="0.2">
      <c r="E7" s="55" t="s">
        <v>1</v>
      </c>
      <c r="F7" s="56"/>
      <c r="G7" s="56"/>
    </row>
    <row r="8" spans="1:7" ht="12.75" customHeight="1" x14ac:dyDescent="0.2">
      <c r="A8" s="57" t="s">
        <v>2</v>
      </c>
      <c r="B8" s="58"/>
      <c r="C8" s="61" t="s">
        <v>3</v>
      </c>
      <c r="D8" s="64" t="s">
        <v>450</v>
      </c>
      <c r="E8" s="65"/>
      <c r="F8" s="65"/>
      <c r="G8" s="66"/>
    </row>
    <row r="9" spans="1:7" s="4" customFormat="1" ht="4.5" customHeight="1" x14ac:dyDescent="0.2">
      <c r="A9" s="59"/>
      <c r="B9" s="60"/>
      <c r="C9" s="62"/>
      <c r="D9" s="61" t="s">
        <v>4</v>
      </c>
      <c r="E9" s="61" t="s">
        <v>5</v>
      </c>
      <c r="F9" s="61" t="s">
        <v>6</v>
      </c>
      <c r="G9" s="61" t="s">
        <v>7</v>
      </c>
    </row>
    <row r="10" spans="1:7" s="4" customFormat="1" ht="57.6" customHeight="1" x14ac:dyDescent="0.2">
      <c r="A10" s="5" t="s">
        <v>8</v>
      </c>
      <c r="B10" s="5" t="s">
        <v>9</v>
      </c>
      <c r="C10" s="63"/>
      <c r="D10" s="63"/>
      <c r="E10" s="63"/>
      <c r="F10" s="63"/>
      <c r="G10" s="63"/>
    </row>
    <row r="11" spans="1:7" s="4" customFormat="1" ht="9" customHeight="1" x14ac:dyDescent="0.2">
      <c r="A11" s="6" t="s">
        <v>10</v>
      </c>
      <c r="B11" s="6" t="s">
        <v>11</v>
      </c>
      <c r="C11" s="6" t="s">
        <v>12</v>
      </c>
      <c r="D11" s="6" t="s">
        <v>13</v>
      </c>
      <c r="E11" s="6" t="s">
        <v>14</v>
      </c>
      <c r="F11" s="6" t="s">
        <v>15</v>
      </c>
      <c r="G11" s="6" t="s">
        <v>16</v>
      </c>
    </row>
    <row r="12" spans="1:7" s="11" customFormat="1" ht="14.25" customHeight="1" x14ac:dyDescent="0.2">
      <c r="A12" s="7" t="s">
        <v>17</v>
      </c>
      <c r="B12" s="8" t="s">
        <v>18</v>
      </c>
      <c r="C12" s="9" t="s">
        <v>19</v>
      </c>
      <c r="D12" s="10">
        <f>SUM(D14:D19)</f>
        <v>115947.8</v>
      </c>
      <c r="E12" s="10">
        <f>SUM(E14:E20)</f>
        <v>117789.5</v>
      </c>
      <c r="F12" s="10">
        <f>SUM(F13:F20)</f>
        <v>94830.7</v>
      </c>
      <c r="G12" s="10">
        <f>F12/E12*100</f>
        <v>80.508619189316533</v>
      </c>
    </row>
    <row r="13" spans="1:7" s="11" customFormat="1" ht="25.5" customHeight="1" x14ac:dyDescent="0.2">
      <c r="A13" s="23" t="s">
        <v>17</v>
      </c>
      <c r="B13" s="27" t="s">
        <v>425</v>
      </c>
      <c r="C13" s="16" t="s">
        <v>426</v>
      </c>
      <c r="D13" s="17">
        <v>0</v>
      </c>
      <c r="E13" s="17">
        <v>0</v>
      </c>
      <c r="F13" s="17">
        <v>0.7</v>
      </c>
      <c r="G13" s="10"/>
    </row>
    <row r="14" spans="1:7" ht="39" customHeight="1" x14ac:dyDescent="0.2">
      <c r="A14" s="12" t="s">
        <v>17</v>
      </c>
      <c r="B14" s="13" t="s">
        <v>20</v>
      </c>
      <c r="C14" s="14" t="s">
        <v>21</v>
      </c>
      <c r="D14" s="15">
        <v>1085</v>
      </c>
      <c r="E14" s="15">
        <v>1085</v>
      </c>
      <c r="F14" s="15">
        <v>1281.8</v>
      </c>
      <c r="G14" s="15">
        <f t="shared" ref="G14:G80" si="0">F14/E14*100</f>
        <v>118.13824884792625</v>
      </c>
    </row>
    <row r="15" spans="1:7" ht="25.5" customHeight="1" x14ac:dyDescent="0.2">
      <c r="A15" s="12" t="s">
        <v>17</v>
      </c>
      <c r="B15" s="27" t="s">
        <v>427</v>
      </c>
      <c r="C15" s="16" t="s">
        <v>428</v>
      </c>
      <c r="D15" s="15">
        <v>0</v>
      </c>
      <c r="E15" s="15">
        <v>0</v>
      </c>
      <c r="F15" s="15">
        <v>9</v>
      </c>
      <c r="G15" s="15"/>
    </row>
    <row r="16" spans="1:7" ht="39" customHeight="1" x14ac:dyDescent="0.2">
      <c r="A16" s="12" t="s">
        <v>17</v>
      </c>
      <c r="B16" s="13" t="s">
        <v>22</v>
      </c>
      <c r="C16" s="14" t="s">
        <v>23</v>
      </c>
      <c r="D16" s="15">
        <v>93800.3</v>
      </c>
      <c r="E16" s="15">
        <v>93800.3</v>
      </c>
      <c r="F16" s="15">
        <v>69568.899999999994</v>
      </c>
      <c r="G16" s="15">
        <f t="shared" si="0"/>
        <v>74.167033580916041</v>
      </c>
    </row>
    <row r="17" spans="1:7" ht="39" customHeight="1" x14ac:dyDescent="0.2">
      <c r="A17" s="12" t="s">
        <v>17</v>
      </c>
      <c r="B17" s="13" t="s">
        <v>24</v>
      </c>
      <c r="C17" s="14" t="s">
        <v>225</v>
      </c>
      <c r="D17" s="15">
        <v>14780.9</v>
      </c>
      <c r="E17" s="15">
        <v>14780.9</v>
      </c>
      <c r="F17" s="15">
        <v>16794.099999999999</v>
      </c>
      <c r="G17" s="15">
        <f t="shared" si="0"/>
        <v>113.62028022650851</v>
      </c>
    </row>
    <row r="18" spans="1:7" ht="39" customHeight="1" x14ac:dyDescent="0.2">
      <c r="A18" s="12" t="s">
        <v>17</v>
      </c>
      <c r="B18" s="13" t="s">
        <v>227</v>
      </c>
      <c r="C18" s="14" t="s">
        <v>228</v>
      </c>
      <c r="D18" s="15">
        <v>6270.8</v>
      </c>
      <c r="E18" s="15">
        <v>6270.8</v>
      </c>
      <c r="F18" s="15">
        <v>4159.2</v>
      </c>
      <c r="G18" s="15">
        <f t="shared" si="0"/>
        <v>66.326465522740321</v>
      </c>
    </row>
    <row r="19" spans="1:7" ht="52.5" customHeight="1" x14ac:dyDescent="0.2">
      <c r="A19" s="12" t="s">
        <v>17</v>
      </c>
      <c r="B19" s="13" t="s">
        <v>25</v>
      </c>
      <c r="C19" s="16" t="s">
        <v>26</v>
      </c>
      <c r="D19" s="15">
        <v>10.8</v>
      </c>
      <c r="E19" s="15">
        <v>10.8</v>
      </c>
      <c r="F19" s="15">
        <v>7.5</v>
      </c>
      <c r="G19" s="15">
        <f t="shared" si="0"/>
        <v>69.444444444444443</v>
      </c>
    </row>
    <row r="20" spans="1:7" ht="66.75" customHeight="1" x14ac:dyDescent="0.2">
      <c r="A20" s="12" t="s">
        <v>17</v>
      </c>
      <c r="B20" s="13" t="s">
        <v>308</v>
      </c>
      <c r="C20" s="16" t="s">
        <v>437</v>
      </c>
      <c r="D20" s="15">
        <v>0</v>
      </c>
      <c r="E20" s="15">
        <v>1841.7</v>
      </c>
      <c r="F20" s="15">
        <v>3009.5</v>
      </c>
      <c r="G20" s="15">
        <f t="shared" si="0"/>
        <v>163.40880708041482</v>
      </c>
    </row>
    <row r="21" spans="1:7" s="11" customFormat="1" ht="18.600000000000001" customHeight="1" x14ac:dyDescent="0.2">
      <c r="A21" s="7" t="s">
        <v>29</v>
      </c>
      <c r="B21" s="13"/>
      <c r="C21" s="9" t="s">
        <v>30</v>
      </c>
      <c r="D21" s="10">
        <f>D22+D23+D24+D25</f>
        <v>21786.399999999998</v>
      </c>
      <c r="E21" s="10">
        <f t="shared" ref="E21" si="1">E22+E23+E24+E25</f>
        <v>21786.399999999998</v>
      </c>
      <c r="F21" s="10">
        <f>F22+F23+F24+F25</f>
        <v>22205.300000000003</v>
      </c>
      <c r="G21" s="10">
        <f t="shared" si="0"/>
        <v>101.92275915249883</v>
      </c>
    </row>
    <row r="22" spans="1:7" ht="76.5" x14ac:dyDescent="0.2">
      <c r="A22" s="12" t="s">
        <v>29</v>
      </c>
      <c r="B22" s="26" t="s">
        <v>470</v>
      </c>
      <c r="C22" s="24" t="s">
        <v>451</v>
      </c>
      <c r="D22" s="15">
        <v>10003.5</v>
      </c>
      <c r="E22" s="15">
        <v>10003.5</v>
      </c>
      <c r="F22" s="15">
        <v>10251.299999999999</v>
      </c>
      <c r="G22" s="15">
        <f t="shared" si="0"/>
        <v>102.47713300344878</v>
      </c>
    </row>
    <row r="23" spans="1:7" ht="89.25" x14ac:dyDescent="0.2">
      <c r="A23" s="12" t="s">
        <v>29</v>
      </c>
      <c r="B23" s="26" t="s">
        <v>471</v>
      </c>
      <c r="C23" s="24" t="s">
        <v>452</v>
      </c>
      <c r="D23" s="15">
        <v>57</v>
      </c>
      <c r="E23" s="15">
        <v>57</v>
      </c>
      <c r="F23" s="15">
        <v>72.099999999999994</v>
      </c>
      <c r="G23" s="15">
        <f t="shared" si="0"/>
        <v>126.49122807017544</v>
      </c>
    </row>
    <row r="24" spans="1:7" ht="76.5" x14ac:dyDescent="0.2">
      <c r="A24" s="12" t="s">
        <v>29</v>
      </c>
      <c r="B24" s="26" t="s">
        <v>472</v>
      </c>
      <c r="C24" s="24" t="s">
        <v>453</v>
      </c>
      <c r="D24" s="15">
        <v>13159.1</v>
      </c>
      <c r="E24" s="15">
        <v>13159.1</v>
      </c>
      <c r="F24" s="15">
        <v>13630</v>
      </c>
      <c r="G24" s="15">
        <f t="shared" si="0"/>
        <v>103.57851220828171</v>
      </c>
    </row>
    <row r="25" spans="1:7" ht="76.5" x14ac:dyDescent="0.2">
      <c r="A25" s="12" t="s">
        <v>29</v>
      </c>
      <c r="B25" s="26" t="s">
        <v>473</v>
      </c>
      <c r="C25" s="24" t="s">
        <v>454</v>
      </c>
      <c r="D25" s="15">
        <v>-1433.2</v>
      </c>
      <c r="E25" s="15">
        <v>-1433.2</v>
      </c>
      <c r="F25" s="15">
        <v>-1748.1</v>
      </c>
      <c r="G25" s="15">
        <f t="shared" si="0"/>
        <v>121.97181133128663</v>
      </c>
    </row>
    <row r="26" spans="1:7" s="11" customFormat="1" ht="13.15" hidden="1" customHeight="1" x14ac:dyDescent="0.2">
      <c r="A26" s="7" t="s">
        <v>31</v>
      </c>
      <c r="B26" s="13" t="s">
        <v>18</v>
      </c>
      <c r="C26" s="9" t="s">
        <v>32</v>
      </c>
      <c r="D26" s="10">
        <f>D28+D27</f>
        <v>0</v>
      </c>
      <c r="E26" s="10">
        <f>E28+E27</f>
        <v>0</v>
      </c>
      <c r="F26" s="10">
        <f t="shared" ref="F26" si="2">F28+F27</f>
        <v>0</v>
      </c>
      <c r="G26" s="10" t="e">
        <f t="shared" si="0"/>
        <v>#DIV/0!</v>
      </c>
    </row>
    <row r="27" spans="1:7" s="22" customFormat="1" ht="45.6" hidden="1" customHeight="1" x14ac:dyDescent="0.2">
      <c r="A27" s="12" t="s">
        <v>31</v>
      </c>
      <c r="B27" s="13" t="s">
        <v>33</v>
      </c>
      <c r="C27" s="14" t="s">
        <v>34</v>
      </c>
      <c r="D27" s="15"/>
      <c r="E27" s="15">
        <v>0</v>
      </c>
      <c r="F27" s="15"/>
      <c r="G27" s="15" t="e">
        <f t="shared" si="0"/>
        <v>#DIV/0!</v>
      </c>
    </row>
    <row r="28" spans="1:7" ht="54.6" hidden="1" customHeight="1" x14ac:dyDescent="0.2">
      <c r="A28" s="12" t="s">
        <v>31</v>
      </c>
      <c r="B28" s="13" t="s">
        <v>27</v>
      </c>
      <c r="C28" s="14" t="s">
        <v>28</v>
      </c>
      <c r="D28" s="15"/>
      <c r="E28" s="15">
        <v>0</v>
      </c>
      <c r="F28" s="15"/>
      <c r="G28" s="15" t="e">
        <f t="shared" si="0"/>
        <v>#DIV/0!</v>
      </c>
    </row>
    <row r="29" spans="1:7" s="11" customFormat="1" ht="33.6" customHeight="1" x14ac:dyDescent="0.2">
      <c r="A29" s="7" t="s">
        <v>35</v>
      </c>
      <c r="B29" s="13" t="s">
        <v>18</v>
      </c>
      <c r="C29" s="9" t="s">
        <v>36</v>
      </c>
      <c r="D29" s="10">
        <f>SUM(D30:D30)</f>
        <v>0</v>
      </c>
      <c r="E29" s="10">
        <f>SUM(E30:E30)</f>
        <v>0</v>
      </c>
      <c r="F29" s="10">
        <f>SUM(F30:F30)</f>
        <v>-19.3</v>
      </c>
      <c r="G29" s="10"/>
    </row>
    <row r="30" spans="1:7" s="22" customFormat="1" ht="94.5" customHeight="1" x14ac:dyDescent="0.2">
      <c r="A30" s="23" t="s">
        <v>35</v>
      </c>
      <c r="B30" s="18" t="s">
        <v>298</v>
      </c>
      <c r="C30" s="19" t="s">
        <v>297</v>
      </c>
      <c r="D30" s="15">
        <v>0</v>
      </c>
      <c r="E30" s="15">
        <v>0</v>
      </c>
      <c r="F30" s="15">
        <v>-19.3</v>
      </c>
      <c r="G30" s="15"/>
    </row>
    <row r="31" spans="1:7" s="11" customFormat="1" x14ac:dyDescent="0.2">
      <c r="A31" s="7" t="s">
        <v>39</v>
      </c>
      <c r="B31" s="13" t="s">
        <v>18</v>
      </c>
      <c r="C31" s="9" t="s">
        <v>40</v>
      </c>
      <c r="D31" s="10">
        <f>D32</f>
        <v>0</v>
      </c>
      <c r="E31" s="10">
        <f t="shared" ref="E31:F31" si="3">E32</f>
        <v>0</v>
      </c>
      <c r="F31" s="10">
        <f t="shared" si="3"/>
        <v>-0.7</v>
      </c>
      <c r="G31" s="10"/>
    </row>
    <row r="32" spans="1:7" ht="94.5" customHeight="1" x14ac:dyDescent="0.2">
      <c r="A32" s="12" t="s">
        <v>39</v>
      </c>
      <c r="B32" s="13" t="s">
        <v>298</v>
      </c>
      <c r="C32" s="14" t="s">
        <v>297</v>
      </c>
      <c r="D32" s="15">
        <v>0</v>
      </c>
      <c r="E32" s="15">
        <v>0</v>
      </c>
      <c r="F32" s="15">
        <v>-0.7</v>
      </c>
      <c r="G32" s="15"/>
    </row>
    <row r="33" spans="1:7" s="11" customFormat="1" ht="13.15" hidden="1" customHeight="1" x14ac:dyDescent="0.2">
      <c r="A33" s="7" t="s">
        <v>42</v>
      </c>
      <c r="B33" s="13" t="s">
        <v>18</v>
      </c>
      <c r="C33" s="9" t="s">
        <v>43</v>
      </c>
      <c r="D33" s="10">
        <f t="shared" ref="D33:F33" si="4">D34</f>
        <v>0</v>
      </c>
      <c r="E33" s="10">
        <f t="shared" si="4"/>
        <v>0</v>
      </c>
      <c r="F33" s="10">
        <f t="shared" si="4"/>
        <v>0</v>
      </c>
      <c r="G33" s="10"/>
    </row>
    <row r="34" spans="1:7" ht="89.25" hidden="1" x14ac:dyDescent="0.2">
      <c r="A34" s="12" t="s">
        <v>42</v>
      </c>
      <c r="B34" s="18" t="s">
        <v>298</v>
      </c>
      <c r="C34" s="19" t="s">
        <v>297</v>
      </c>
      <c r="D34" s="15">
        <v>0</v>
      </c>
      <c r="E34" s="15">
        <v>0</v>
      </c>
      <c r="F34" s="15">
        <v>0</v>
      </c>
      <c r="G34" s="15"/>
    </row>
    <row r="35" spans="1:7" ht="26.45" hidden="1" customHeight="1" x14ac:dyDescent="0.2">
      <c r="A35" s="7" t="s">
        <v>44</v>
      </c>
      <c r="B35" s="13" t="s">
        <v>18</v>
      </c>
      <c r="C35" s="9" t="s">
        <v>45</v>
      </c>
      <c r="D35" s="10">
        <f>D36</f>
        <v>0</v>
      </c>
      <c r="E35" s="10">
        <f t="shared" ref="E35:F35" si="5">E36</f>
        <v>0</v>
      </c>
      <c r="F35" s="10">
        <f t="shared" si="5"/>
        <v>0</v>
      </c>
      <c r="G35" s="10" t="e">
        <f t="shared" si="0"/>
        <v>#DIV/0!</v>
      </c>
    </row>
    <row r="36" spans="1:7" s="22" customFormat="1" ht="15.75" hidden="1" customHeight="1" x14ac:dyDescent="0.2">
      <c r="A36" s="12" t="s">
        <v>44</v>
      </c>
      <c r="B36" s="18" t="s">
        <v>298</v>
      </c>
      <c r="C36" s="19" t="s">
        <v>297</v>
      </c>
      <c r="D36" s="15">
        <v>0</v>
      </c>
      <c r="E36" s="15">
        <v>0</v>
      </c>
      <c r="F36" s="15">
        <v>0</v>
      </c>
      <c r="G36" s="15" t="e">
        <f t="shared" si="0"/>
        <v>#DIV/0!</v>
      </c>
    </row>
    <row r="37" spans="1:7" s="11" customFormat="1" ht="19.899999999999999" customHeight="1" x14ac:dyDescent="0.2">
      <c r="A37" s="7" t="s">
        <v>46</v>
      </c>
      <c r="B37" s="13" t="s">
        <v>18</v>
      </c>
      <c r="C37" s="9" t="s">
        <v>47</v>
      </c>
      <c r="D37" s="10">
        <f>SUM(D38:D96)</f>
        <v>1941902.7</v>
      </c>
      <c r="E37" s="10">
        <f t="shared" ref="E37" si="6">SUM(E38:E96)</f>
        <v>2012725</v>
      </c>
      <c r="F37" s="10">
        <f>SUM(F38:F96)</f>
        <v>1992402.0999999994</v>
      </c>
      <c r="G37" s="10">
        <f t="shared" si="0"/>
        <v>98.990279347650542</v>
      </c>
    </row>
    <row r="38" spans="1:7" ht="72.599999999999994" customHeight="1" x14ac:dyDescent="0.2">
      <c r="A38" s="12" t="s">
        <v>46</v>
      </c>
      <c r="B38" s="13" t="s">
        <v>48</v>
      </c>
      <c r="C38" s="14" t="s">
        <v>49</v>
      </c>
      <c r="D38" s="15">
        <v>1482444.4</v>
      </c>
      <c r="E38" s="15">
        <v>1491651.1</v>
      </c>
      <c r="F38" s="15">
        <v>1470837.9</v>
      </c>
      <c r="G38" s="15">
        <f t="shared" si="0"/>
        <v>98.604687114835357</v>
      </c>
    </row>
    <row r="39" spans="1:7" ht="59.45" customHeight="1" x14ac:dyDescent="0.2">
      <c r="A39" s="12" t="s">
        <v>46</v>
      </c>
      <c r="B39" s="13" t="s">
        <v>50</v>
      </c>
      <c r="C39" s="14" t="s">
        <v>51</v>
      </c>
      <c r="D39" s="15">
        <v>0</v>
      </c>
      <c r="E39" s="15">
        <v>0</v>
      </c>
      <c r="F39" s="15">
        <v>1527.3</v>
      </c>
      <c r="G39" s="15"/>
    </row>
    <row r="40" spans="1:7" ht="59.45" hidden="1" customHeight="1" x14ac:dyDescent="0.2">
      <c r="A40" s="12" t="s">
        <v>46</v>
      </c>
      <c r="B40" s="13" t="s">
        <v>469</v>
      </c>
      <c r="C40" s="14" t="s">
        <v>438</v>
      </c>
      <c r="D40" s="15">
        <v>0</v>
      </c>
      <c r="E40" s="15">
        <v>0</v>
      </c>
      <c r="F40" s="15">
        <v>0</v>
      </c>
      <c r="G40" s="15"/>
    </row>
    <row r="41" spans="1:7" ht="73.150000000000006" customHeight="1" x14ac:dyDescent="0.2">
      <c r="A41" s="12" t="s">
        <v>46</v>
      </c>
      <c r="B41" s="13" t="s">
        <v>52</v>
      </c>
      <c r="C41" s="14" t="s">
        <v>53</v>
      </c>
      <c r="D41" s="15">
        <v>0</v>
      </c>
      <c r="E41" s="15">
        <v>0</v>
      </c>
      <c r="F41" s="15">
        <v>898.5</v>
      </c>
      <c r="G41" s="15"/>
    </row>
    <row r="42" spans="1:7" ht="64.150000000000006" customHeight="1" x14ac:dyDescent="0.2">
      <c r="A42" s="12" t="s">
        <v>46</v>
      </c>
      <c r="B42" s="13" t="s">
        <v>54</v>
      </c>
      <c r="C42" s="14" t="s">
        <v>55</v>
      </c>
      <c r="D42" s="15">
        <v>0</v>
      </c>
      <c r="E42" s="15">
        <v>0</v>
      </c>
      <c r="F42" s="15">
        <v>-53.6</v>
      </c>
      <c r="G42" s="15"/>
    </row>
    <row r="43" spans="1:7" ht="98.45" customHeight="1" x14ac:dyDescent="0.2">
      <c r="A43" s="12" t="s">
        <v>46</v>
      </c>
      <c r="B43" s="13" t="s">
        <v>56</v>
      </c>
      <c r="C43" s="14" t="s">
        <v>57</v>
      </c>
      <c r="D43" s="15">
        <v>3717.1</v>
      </c>
      <c r="E43" s="15">
        <v>7957</v>
      </c>
      <c r="F43" s="15">
        <v>8167.5</v>
      </c>
      <c r="G43" s="15">
        <f t="shared" si="0"/>
        <v>102.64546939801433</v>
      </c>
    </row>
    <row r="44" spans="1:7" ht="78.75" customHeight="1" x14ac:dyDescent="0.2">
      <c r="A44" s="12" t="s">
        <v>46</v>
      </c>
      <c r="B44" s="13" t="s">
        <v>58</v>
      </c>
      <c r="C44" s="14" t="s">
        <v>59</v>
      </c>
      <c r="D44" s="15">
        <v>0</v>
      </c>
      <c r="E44" s="15">
        <v>0</v>
      </c>
      <c r="F44" s="15">
        <v>24.1</v>
      </c>
      <c r="G44" s="15"/>
    </row>
    <row r="45" spans="1:7" ht="83.45" hidden="1" customHeight="1" x14ac:dyDescent="0.2">
      <c r="A45" s="12" t="s">
        <v>46</v>
      </c>
      <c r="B45" s="13" t="s">
        <v>60</v>
      </c>
      <c r="C45" s="14" t="s">
        <v>61</v>
      </c>
      <c r="D45" s="15">
        <v>0</v>
      </c>
      <c r="E45" s="15">
        <v>0</v>
      </c>
      <c r="F45" s="15">
        <v>0</v>
      </c>
      <c r="G45" s="15"/>
    </row>
    <row r="46" spans="1:7" ht="98.45" customHeight="1" x14ac:dyDescent="0.2">
      <c r="A46" s="12" t="s">
        <v>46</v>
      </c>
      <c r="B46" s="13" t="s">
        <v>62</v>
      </c>
      <c r="C46" s="14" t="s">
        <v>63</v>
      </c>
      <c r="D46" s="15">
        <v>0</v>
      </c>
      <c r="E46" s="15">
        <v>0</v>
      </c>
      <c r="F46" s="15">
        <v>20</v>
      </c>
      <c r="G46" s="15"/>
    </row>
    <row r="47" spans="1:7" ht="60.6" customHeight="1" x14ac:dyDescent="0.2">
      <c r="A47" s="12" t="s">
        <v>46</v>
      </c>
      <c r="B47" s="13" t="s">
        <v>64</v>
      </c>
      <c r="C47" s="14" t="s">
        <v>65</v>
      </c>
      <c r="D47" s="15">
        <v>16065.1</v>
      </c>
      <c r="E47" s="15">
        <v>980</v>
      </c>
      <c r="F47" s="15">
        <v>-5990.1</v>
      </c>
      <c r="G47" s="15"/>
    </row>
    <row r="48" spans="1:7" ht="45.6" customHeight="1" x14ac:dyDescent="0.2">
      <c r="A48" s="12" t="s">
        <v>46</v>
      </c>
      <c r="B48" s="13" t="s">
        <v>66</v>
      </c>
      <c r="C48" s="14" t="s">
        <v>67</v>
      </c>
      <c r="D48" s="15">
        <v>0</v>
      </c>
      <c r="E48" s="15">
        <v>0</v>
      </c>
      <c r="F48" s="15">
        <v>267.60000000000002</v>
      </c>
      <c r="G48" s="15"/>
    </row>
    <row r="49" spans="1:7" ht="61.9" customHeight="1" x14ac:dyDescent="0.2">
      <c r="A49" s="12" t="s">
        <v>46</v>
      </c>
      <c r="B49" s="13" t="s">
        <v>68</v>
      </c>
      <c r="C49" s="14" t="s">
        <v>69</v>
      </c>
      <c r="D49" s="15">
        <v>0</v>
      </c>
      <c r="E49" s="15">
        <v>0</v>
      </c>
      <c r="F49" s="15">
        <v>44.7</v>
      </c>
      <c r="G49" s="15"/>
    </row>
    <row r="50" spans="1:7" ht="39.6" customHeight="1" x14ac:dyDescent="0.2">
      <c r="A50" s="12" t="s">
        <v>46</v>
      </c>
      <c r="B50" s="13" t="s">
        <v>70</v>
      </c>
      <c r="C50" s="14" t="s">
        <v>71</v>
      </c>
      <c r="D50" s="15">
        <v>0</v>
      </c>
      <c r="E50" s="15">
        <v>0</v>
      </c>
      <c r="F50" s="15">
        <v>0.1</v>
      </c>
      <c r="G50" s="15"/>
    </row>
    <row r="51" spans="1:7" ht="51" x14ac:dyDescent="0.2">
      <c r="A51" s="12" t="s">
        <v>46</v>
      </c>
      <c r="B51" s="13" t="s">
        <v>456</v>
      </c>
      <c r="C51" s="14" t="s">
        <v>455</v>
      </c>
      <c r="D51" s="15">
        <v>0</v>
      </c>
      <c r="E51" s="15">
        <v>0</v>
      </c>
      <c r="F51" s="15">
        <v>-0.2</v>
      </c>
      <c r="G51" s="15"/>
    </row>
    <row r="52" spans="1:7" ht="87" customHeight="1" x14ac:dyDescent="0.2">
      <c r="A52" s="12" t="s">
        <v>46</v>
      </c>
      <c r="B52" s="13" t="s">
        <v>72</v>
      </c>
      <c r="C52" s="14" t="s">
        <v>73</v>
      </c>
      <c r="D52" s="15">
        <v>7668</v>
      </c>
      <c r="E52" s="15">
        <v>2712</v>
      </c>
      <c r="F52" s="15">
        <v>4053.4</v>
      </c>
      <c r="G52" s="15">
        <f t="shared" si="0"/>
        <v>149.46165191740414</v>
      </c>
    </row>
    <row r="53" spans="1:7" ht="75" customHeight="1" x14ac:dyDescent="0.2">
      <c r="A53" s="12" t="s">
        <v>46</v>
      </c>
      <c r="B53" s="13" t="s">
        <v>299</v>
      </c>
      <c r="C53" s="14" t="s">
        <v>300</v>
      </c>
      <c r="D53" s="15">
        <v>0</v>
      </c>
      <c r="E53" s="15">
        <v>0</v>
      </c>
      <c r="F53" s="15">
        <v>-6.6</v>
      </c>
      <c r="G53" s="15"/>
    </row>
    <row r="54" spans="1:7" ht="57.6" hidden="1" customHeight="1" x14ac:dyDescent="0.2">
      <c r="A54" s="12" t="s">
        <v>46</v>
      </c>
      <c r="B54" s="13" t="s">
        <v>229</v>
      </c>
      <c r="C54" s="14" t="s">
        <v>230</v>
      </c>
      <c r="D54" s="15">
        <v>0</v>
      </c>
      <c r="E54" s="15">
        <v>0</v>
      </c>
      <c r="F54" s="15">
        <v>0</v>
      </c>
      <c r="G54" s="15" t="e">
        <f t="shared" si="0"/>
        <v>#DIV/0!</v>
      </c>
    </row>
    <row r="55" spans="1:7" ht="41.45" hidden="1" customHeight="1" x14ac:dyDescent="0.2">
      <c r="A55" s="12" t="s">
        <v>46</v>
      </c>
      <c r="B55" s="13" t="s">
        <v>233</v>
      </c>
      <c r="C55" s="14" t="s">
        <v>231</v>
      </c>
      <c r="D55" s="15"/>
      <c r="E55" s="15"/>
      <c r="F55" s="15">
        <v>0</v>
      </c>
      <c r="G55" s="15" t="e">
        <f t="shared" si="0"/>
        <v>#DIV/0!</v>
      </c>
    </row>
    <row r="56" spans="1:7" ht="57.6" hidden="1" customHeight="1" x14ac:dyDescent="0.2">
      <c r="A56" s="12" t="s">
        <v>46</v>
      </c>
      <c r="B56" s="13" t="s">
        <v>234</v>
      </c>
      <c r="C56" s="14" t="s">
        <v>232</v>
      </c>
      <c r="D56" s="15"/>
      <c r="E56" s="15"/>
      <c r="F56" s="15">
        <v>0</v>
      </c>
      <c r="G56" s="15" t="e">
        <f t="shared" si="0"/>
        <v>#DIV/0!</v>
      </c>
    </row>
    <row r="57" spans="1:7" ht="87.6" customHeight="1" x14ac:dyDescent="0.2">
      <c r="A57" s="12" t="s">
        <v>46</v>
      </c>
      <c r="B57" s="13" t="s">
        <v>392</v>
      </c>
      <c r="C57" s="39" t="s">
        <v>393</v>
      </c>
      <c r="D57" s="15">
        <v>0</v>
      </c>
      <c r="E57" s="15">
        <v>73583</v>
      </c>
      <c r="F57" s="15">
        <v>74335.5</v>
      </c>
      <c r="G57" s="15">
        <f t="shared" si="0"/>
        <v>101.02265468926245</v>
      </c>
    </row>
    <row r="58" spans="1:7" ht="75" customHeight="1" x14ac:dyDescent="0.2">
      <c r="A58" s="12" t="s">
        <v>46</v>
      </c>
      <c r="B58" s="33" t="s">
        <v>423</v>
      </c>
      <c r="C58" s="39" t="s">
        <v>424</v>
      </c>
      <c r="D58" s="15">
        <v>0</v>
      </c>
      <c r="E58" s="15">
        <v>0</v>
      </c>
      <c r="F58" s="15">
        <v>42.8</v>
      </c>
      <c r="G58" s="15"/>
    </row>
    <row r="59" spans="1:7" ht="44.45" customHeight="1" x14ac:dyDescent="0.2">
      <c r="A59" s="12" t="s">
        <v>46</v>
      </c>
      <c r="B59" s="13" t="s">
        <v>74</v>
      </c>
      <c r="C59" s="14" t="s">
        <v>75</v>
      </c>
      <c r="D59" s="15">
        <v>500</v>
      </c>
      <c r="E59" s="15">
        <v>-200</v>
      </c>
      <c r="F59" s="15">
        <v>51.9</v>
      </c>
      <c r="G59" s="15"/>
    </row>
    <row r="60" spans="1:7" ht="31.9" customHeight="1" x14ac:dyDescent="0.2">
      <c r="A60" s="12" t="s">
        <v>46</v>
      </c>
      <c r="B60" s="13" t="s">
        <v>76</v>
      </c>
      <c r="C60" s="14" t="s">
        <v>77</v>
      </c>
      <c r="D60" s="15">
        <v>0</v>
      </c>
      <c r="E60" s="15">
        <v>0</v>
      </c>
      <c r="F60" s="15">
        <v>286.8</v>
      </c>
      <c r="G60" s="15"/>
    </row>
    <row r="61" spans="1:7" ht="26.45" hidden="1" customHeight="1" x14ac:dyDescent="0.2">
      <c r="A61" s="12" t="s">
        <v>46</v>
      </c>
      <c r="B61" s="13" t="s">
        <v>373</v>
      </c>
      <c r="C61" s="14" t="s">
        <v>374</v>
      </c>
      <c r="D61" s="15">
        <v>0</v>
      </c>
      <c r="E61" s="15">
        <v>0</v>
      </c>
      <c r="F61" s="15">
        <v>0</v>
      </c>
      <c r="G61" s="15" t="e">
        <f t="shared" si="0"/>
        <v>#DIV/0!</v>
      </c>
    </row>
    <row r="62" spans="1:7" ht="48.6" customHeight="1" x14ac:dyDescent="0.2">
      <c r="A62" s="12" t="s">
        <v>46</v>
      </c>
      <c r="B62" s="13" t="s">
        <v>78</v>
      </c>
      <c r="C62" s="14" t="s">
        <v>79</v>
      </c>
      <c r="D62" s="15">
        <v>0</v>
      </c>
      <c r="E62" s="15">
        <v>0</v>
      </c>
      <c r="F62" s="15">
        <v>107.7</v>
      </c>
      <c r="G62" s="15"/>
    </row>
    <row r="63" spans="1:7" ht="33.6" hidden="1" customHeight="1" x14ac:dyDescent="0.2">
      <c r="A63" s="12" t="s">
        <v>46</v>
      </c>
      <c r="B63" s="13" t="s">
        <v>80</v>
      </c>
      <c r="C63" s="14" t="s">
        <v>394</v>
      </c>
      <c r="D63" s="15">
        <v>0</v>
      </c>
      <c r="E63" s="15">
        <v>0</v>
      </c>
      <c r="F63" s="15">
        <v>0</v>
      </c>
      <c r="G63" s="15"/>
    </row>
    <row r="64" spans="1:7" ht="45" hidden="1" customHeight="1" x14ac:dyDescent="0.2">
      <c r="A64" s="12" t="s">
        <v>46</v>
      </c>
      <c r="B64" s="13" t="s">
        <v>82</v>
      </c>
      <c r="C64" s="14" t="s">
        <v>83</v>
      </c>
      <c r="D64" s="15">
        <v>0</v>
      </c>
      <c r="E64" s="15">
        <v>0</v>
      </c>
      <c r="F64" s="15">
        <v>0</v>
      </c>
      <c r="G64" s="15"/>
    </row>
    <row r="65" spans="1:7" ht="36.75" customHeight="1" x14ac:dyDescent="0.2">
      <c r="A65" s="12" t="s">
        <v>46</v>
      </c>
      <c r="B65" s="36" t="s">
        <v>395</v>
      </c>
      <c r="C65" s="24" t="s">
        <v>396</v>
      </c>
      <c r="D65" s="15">
        <v>0</v>
      </c>
      <c r="E65" s="15">
        <v>0</v>
      </c>
      <c r="F65" s="15">
        <v>1</v>
      </c>
      <c r="G65" s="15"/>
    </row>
    <row r="66" spans="1:7" ht="35.450000000000003" customHeight="1" x14ac:dyDescent="0.2">
      <c r="A66" s="12" t="s">
        <v>46</v>
      </c>
      <c r="B66" s="13" t="s">
        <v>84</v>
      </c>
      <c r="C66" s="14" t="s">
        <v>85</v>
      </c>
      <c r="D66" s="15">
        <v>37</v>
      </c>
      <c r="E66" s="15">
        <v>37</v>
      </c>
      <c r="F66" s="15">
        <v>32.799999999999997</v>
      </c>
      <c r="G66" s="15">
        <f t="shared" si="0"/>
        <v>88.648648648648646</v>
      </c>
    </row>
    <row r="67" spans="1:7" s="4" customFormat="1" ht="14.45" customHeight="1" x14ac:dyDescent="0.2">
      <c r="A67" s="12" t="s">
        <v>46</v>
      </c>
      <c r="B67" s="13" t="s">
        <v>86</v>
      </c>
      <c r="C67" s="14" t="s">
        <v>87</v>
      </c>
      <c r="D67" s="15">
        <v>0</v>
      </c>
      <c r="E67" s="15">
        <v>0</v>
      </c>
      <c r="F67" s="15">
        <v>0.7</v>
      </c>
      <c r="G67" s="15"/>
    </row>
    <row r="68" spans="1:7" s="4" customFormat="1" ht="34.15" hidden="1" customHeight="1" x14ac:dyDescent="0.2">
      <c r="A68" s="12" t="s">
        <v>46</v>
      </c>
      <c r="B68" s="13" t="s">
        <v>88</v>
      </c>
      <c r="C68" s="14" t="s">
        <v>89</v>
      </c>
      <c r="D68" s="15"/>
      <c r="E68" s="15"/>
      <c r="F68" s="15">
        <v>0</v>
      </c>
      <c r="G68" s="15" t="e">
        <f t="shared" si="0"/>
        <v>#DIV/0!</v>
      </c>
    </row>
    <row r="69" spans="1:7" ht="45.6" customHeight="1" x14ac:dyDescent="0.2">
      <c r="A69" s="12" t="s">
        <v>46</v>
      </c>
      <c r="B69" s="13" t="s">
        <v>90</v>
      </c>
      <c r="C69" s="24" t="s">
        <v>91</v>
      </c>
      <c r="D69" s="15">
        <v>27680</v>
      </c>
      <c r="E69" s="15">
        <v>15812</v>
      </c>
      <c r="F69" s="15">
        <v>17193.7</v>
      </c>
      <c r="G69" s="15">
        <f t="shared" si="0"/>
        <v>108.73830002529725</v>
      </c>
    </row>
    <row r="70" spans="1:7" ht="32.450000000000003" customHeight="1" x14ac:dyDescent="0.2">
      <c r="A70" s="12" t="s">
        <v>46</v>
      </c>
      <c r="B70" s="13" t="s">
        <v>92</v>
      </c>
      <c r="C70" s="24" t="s">
        <v>93</v>
      </c>
      <c r="D70" s="15">
        <v>0</v>
      </c>
      <c r="E70" s="15">
        <v>0</v>
      </c>
      <c r="F70" s="15">
        <v>27</v>
      </c>
      <c r="G70" s="15"/>
    </row>
    <row r="71" spans="1:7" ht="34.15" customHeight="1" x14ac:dyDescent="0.2">
      <c r="A71" s="12" t="s">
        <v>46</v>
      </c>
      <c r="B71" s="13" t="s">
        <v>350</v>
      </c>
      <c r="C71" s="24" t="s">
        <v>81</v>
      </c>
      <c r="D71" s="15">
        <v>0</v>
      </c>
      <c r="E71" s="15">
        <v>0</v>
      </c>
      <c r="F71" s="15">
        <v>-0.4</v>
      </c>
      <c r="G71" s="15"/>
    </row>
    <row r="72" spans="1:7" ht="60.6" customHeight="1" x14ac:dyDescent="0.2">
      <c r="A72" s="12" t="s">
        <v>46</v>
      </c>
      <c r="B72" s="13" t="s">
        <v>94</v>
      </c>
      <c r="C72" s="14" t="s">
        <v>95</v>
      </c>
      <c r="D72" s="15">
        <v>52275.8</v>
      </c>
      <c r="E72" s="15">
        <v>62581</v>
      </c>
      <c r="F72" s="15">
        <v>63166.1</v>
      </c>
      <c r="G72" s="15">
        <f t="shared" si="0"/>
        <v>100.93494830699414</v>
      </c>
    </row>
    <row r="73" spans="1:7" ht="46.9" customHeight="1" x14ac:dyDescent="0.2">
      <c r="A73" s="12" t="s">
        <v>46</v>
      </c>
      <c r="B73" s="13" t="s">
        <v>96</v>
      </c>
      <c r="C73" s="14" t="s">
        <v>97</v>
      </c>
      <c r="D73" s="15">
        <v>0</v>
      </c>
      <c r="E73" s="15">
        <v>0</v>
      </c>
      <c r="F73" s="15">
        <v>377.8</v>
      </c>
      <c r="G73" s="15"/>
    </row>
    <row r="74" spans="1:7" ht="46.15" customHeight="1" x14ac:dyDescent="0.2">
      <c r="A74" s="12" t="s">
        <v>46</v>
      </c>
      <c r="B74" s="13" t="s">
        <v>98</v>
      </c>
      <c r="C74" s="14" t="s">
        <v>99</v>
      </c>
      <c r="D74" s="15">
        <v>0</v>
      </c>
      <c r="E74" s="15">
        <v>0</v>
      </c>
      <c r="F74" s="15">
        <v>0.4</v>
      </c>
      <c r="G74" s="15"/>
    </row>
    <row r="75" spans="1:7" ht="34.15" customHeight="1" x14ac:dyDescent="0.2">
      <c r="A75" s="12" t="s">
        <v>46</v>
      </c>
      <c r="B75" s="13" t="s">
        <v>100</v>
      </c>
      <c r="C75" s="14" t="s">
        <v>101</v>
      </c>
      <c r="D75" s="15">
        <v>36593.199999999997</v>
      </c>
      <c r="E75" s="15">
        <v>38544.199999999997</v>
      </c>
      <c r="F75" s="15">
        <v>41622.6</v>
      </c>
      <c r="G75" s="15">
        <f t="shared" si="0"/>
        <v>107.98667503800831</v>
      </c>
    </row>
    <row r="76" spans="1:7" ht="23.45" customHeight="1" x14ac:dyDescent="0.2">
      <c r="A76" s="12" t="s">
        <v>46</v>
      </c>
      <c r="B76" s="13" t="s">
        <v>102</v>
      </c>
      <c r="C76" s="14" t="s">
        <v>103</v>
      </c>
      <c r="D76" s="15">
        <v>0</v>
      </c>
      <c r="E76" s="15">
        <v>0</v>
      </c>
      <c r="F76" s="15">
        <v>695.3</v>
      </c>
      <c r="G76" s="15"/>
    </row>
    <row r="77" spans="1:7" ht="13.15" hidden="1" customHeight="1" x14ac:dyDescent="0.2">
      <c r="A77" s="12" t="s">
        <v>46</v>
      </c>
      <c r="B77" s="13" t="s">
        <v>301</v>
      </c>
      <c r="C77" s="14" t="s">
        <v>302</v>
      </c>
      <c r="D77" s="15">
        <v>0</v>
      </c>
      <c r="E77" s="15">
        <v>0</v>
      </c>
      <c r="F77" s="15">
        <v>0</v>
      </c>
      <c r="G77" s="15" t="e">
        <f t="shared" si="0"/>
        <v>#DIV/0!</v>
      </c>
    </row>
    <row r="78" spans="1:7" ht="34.9" customHeight="1" x14ac:dyDescent="0.2">
      <c r="A78" s="12" t="s">
        <v>46</v>
      </c>
      <c r="B78" s="13" t="s">
        <v>104</v>
      </c>
      <c r="C78" s="14" t="s">
        <v>105</v>
      </c>
      <c r="D78" s="15">
        <v>0</v>
      </c>
      <c r="E78" s="15">
        <v>0</v>
      </c>
      <c r="F78" s="15">
        <v>0.7</v>
      </c>
      <c r="G78" s="15"/>
    </row>
    <row r="79" spans="1:7" ht="13.15" customHeight="1" x14ac:dyDescent="0.2">
      <c r="A79" s="12" t="s">
        <v>46</v>
      </c>
      <c r="B79" s="13" t="s">
        <v>106</v>
      </c>
      <c r="C79" s="14" t="s">
        <v>107</v>
      </c>
      <c r="D79" s="15">
        <v>0</v>
      </c>
      <c r="E79" s="15">
        <v>0</v>
      </c>
      <c r="F79" s="15">
        <v>0.1</v>
      </c>
      <c r="G79" s="15"/>
    </row>
    <row r="80" spans="1:7" ht="32.450000000000003" customHeight="1" x14ac:dyDescent="0.2">
      <c r="A80" s="12" t="s">
        <v>46</v>
      </c>
      <c r="B80" s="13" t="s">
        <v>108</v>
      </c>
      <c r="C80" s="14" t="s">
        <v>109</v>
      </c>
      <c r="D80" s="15">
        <v>135917.4</v>
      </c>
      <c r="E80" s="15">
        <v>143315</v>
      </c>
      <c r="F80" s="15">
        <v>137465.9</v>
      </c>
      <c r="G80" s="15">
        <f t="shared" si="0"/>
        <v>95.918710532742551</v>
      </c>
    </row>
    <row r="81" spans="1:7" ht="18" customHeight="1" x14ac:dyDescent="0.2">
      <c r="A81" s="12" t="s">
        <v>46</v>
      </c>
      <c r="B81" s="13" t="s">
        <v>110</v>
      </c>
      <c r="C81" s="14" t="s">
        <v>111</v>
      </c>
      <c r="D81" s="15">
        <v>0</v>
      </c>
      <c r="E81" s="15">
        <v>0</v>
      </c>
      <c r="F81" s="15">
        <v>1649</v>
      </c>
      <c r="G81" s="15"/>
    </row>
    <row r="82" spans="1:7" ht="21.6" customHeight="1" x14ac:dyDescent="0.2">
      <c r="A82" s="12" t="s">
        <v>46</v>
      </c>
      <c r="B82" s="13" t="s">
        <v>235</v>
      </c>
      <c r="C82" s="14" t="s">
        <v>236</v>
      </c>
      <c r="D82" s="15">
        <v>0</v>
      </c>
      <c r="E82" s="15">
        <v>0</v>
      </c>
      <c r="F82" s="15">
        <v>-0.5</v>
      </c>
      <c r="G82" s="15"/>
    </row>
    <row r="83" spans="1:7" ht="43.9" customHeight="1" x14ac:dyDescent="0.2">
      <c r="A83" s="12" t="s">
        <v>46</v>
      </c>
      <c r="B83" s="13" t="s">
        <v>112</v>
      </c>
      <c r="C83" s="16" t="s">
        <v>113</v>
      </c>
      <c r="D83" s="15">
        <v>131061.2</v>
      </c>
      <c r="E83" s="15">
        <v>130823.7</v>
      </c>
      <c r="F83" s="15">
        <v>128462.2</v>
      </c>
      <c r="G83" s="15">
        <f t="shared" ref="G83:G149" si="7">F83/E83*100</f>
        <v>98.194898936507684</v>
      </c>
    </row>
    <row r="84" spans="1:7" ht="30.6" customHeight="1" x14ac:dyDescent="0.2">
      <c r="A84" s="12" t="s">
        <v>46</v>
      </c>
      <c r="B84" s="13" t="s">
        <v>114</v>
      </c>
      <c r="C84" s="16" t="s">
        <v>115</v>
      </c>
      <c r="D84" s="15">
        <v>0</v>
      </c>
      <c r="E84" s="15">
        <v>0</v>
      </c>
      <c r="F84" s="15">
        <v>1187.7</v>
      </c>
      <c r="G84" s="15"/>
    </row>
    <row r="85" spans="1:7" ht="43.9" customHeight="1" x14ac:dyDescent="0.2">
      <c r="A85" s="12" t="s">
        <v>46</v>
      </c>
      <c r="B85" s="13" t="s">
        <v>116</v>
      </c>
      <c r="C85" s="16" t="s">
        <v>117</v>
      </c>
      <c r="D85" s="15">
        <v>0</v>
      </c>
      <c r="E85" s="15">
        <v>0</v>
      </c>
      <c r="F85" s="15">
        <v>7.7</v>
      </c>
      <c r="G85" s="15"/>
    </row>
    <row r="86" spans="1:7" ht="28.5" hidden="1" customHeight="1" x14ac:dyDescent="0.2">
      <c r="A86" s="12" t="s">
        <v>46</v>
      </c>
      <c r="B86" s="13" t="s">
        <v>397</v>
      </c>
      <c r="C86" s="24" t="s">
        <v>398</v>
      </c>
      <c r="D86" s="15">
        <v>0</v>
      </c>
      <c r="E86" s="15">
        <v>0</v>
      </c>
      <c r="F86" s="15">
        <v>0</v>
      </c>
      <c r="G86" s="15"/>
    </row>
    <row r="87" spans="1:7" ht="51" x14ac:dyDescent="0.2">
      <c r="A87" s="12" t="s">
        <v>46</v>
      </c>
      <c r="B87" s="13" t="s">
        <v>118</v>
      </c>
      <c r="C87" s="16" t="s">
        <v>119</v>
      </c>
      <c r="D87" s="15">
        <v>22533.5</v>
      </c>
      <c r="E87" s="15">
        <v>19519</v>
      </c>
      <c r="F87" s="15">
        <v>20776.2</v>
      </c>
      <c r="G87" s="15">
        <f t="shared" si="7"/>
        <v>106.44090373482248</v>
      </c>
    </row>
    <row r="88" spans="1:7" ht="38.25" x14ac:dyDescent="0.2">
      <c r="A88" s="12" t="s">
        <v>46</v>
      </c>
      <c r="B88" s="13" t="s">
        <v>120</v>
      </c>
      <c r="C88" s="16" t="s">
        <v>121</v>
      </c>
      <c r="D88" s="15">
        <v>0</v>
      </c>
      <c r="E88" s="15">
        <v>0</v>
      </c>
      <c r="F88" s="15">
        <v>266.89999999999998</v>
      </c>
      <c r="G88" s="15"/>
    </row>
    <row r="89" spans="1:7" ht="50.25" customHeight="1" x14ac:dyDescent="0.2">
      <c r="A89" s="12" t="s">
        <v>46</v>
      </c>
      <c r="B89" s="13" t="s">
        <v>122</v>
      </c>
      <c r="C89" s="16" t="s">
        <v>123</v>
      </c>
      <c r="D89" s="15">
        <v>0</v>
      </c>
      <c r="E89" s="15">
        <v>0</v>
      </c>
      <c r="F89" s="15">
        <v>-0.6</v>
      </c>
      <c r="G89" s="15"/>
    </row>
    <row r="90" spans="1:7" ht="61.15" customHeight="1" x14ac:dyDescent="0.2">
      <c r="A90" s="12" t="s">
        <v>46</v>
      </c>
      <c r="B90" s="13" t="s">
        <v>124</v>
      </c>
      <c r="C90" s="14" t="s">
        <v>125</v>
      </c>
      <c r="D90" s="15">
        <v>25410</v>
      </c>
      <c r="E90" s="15">
        <v>25410</v>
      </c>
      <c r="F90" s="15">
        <v>0</v>
      </c>
      <c r="G90" s="15">
        <f t="shared" si="7"/>
        <v>0</v>
      </c>
    </row>
    <row r="91" spans="1:7" ht="50.45" customHeight="1" x14ac:dyDescent="0.2">
      <c r="A91" s="12" t="s">
        <v>46</v>
      </c>
      <c r="B91" s="36" t="s">
        <v>411</v>
      </c>
      <c r="C91" s="24" t="s">
        <v>399</v>
      </c>
      <c r="D91" s="15">
        <v>0</v>
      </c>
      <c r="E91" s="15">
        <v>0</v>
      </c>
      <c r="F91" s="15">
        <v>23374.5</v>
      </c>
      <c r="G91" s="15"/>
    </row>
    <row r="92" spans="1:7" ht="60" customHeight="1" x14ac:dyDescent="0.2">
      <c r="A92" s="12" t="s">
        <v>46</v>
      </c>
      <c r="B92" s="36" t="s">
        <v>412</v>
      </c>
      <c r="C92" s="24" t="s">
        <v>400</v>
      </c>
      <c r="D92" s="15">
        <v>0</v>
      </c>
      <c r="E92" s="15">
        <v>0</v>
      </c>
      <c r="F92" s="15">
        <v>1403.4</v>
      </c>
      <c r="G92" s="15"/>
    </row>
    <row r="93" spans="1:7" ht="49.9" customHeight="1" x14ac:dyDescent="0.2">
      <c r="A93" s="12" t="s">
        <v>46</v>
      </c>
      <c r="B93" s="13" t="s">
        <v>387</v>
      </c>
      <c r="C93" s="14" t="s">
        <v>386</v>
      </c>
      <c r="D93" s="15">
        <v>0</v>
      </c>
      <c r="E93" s="15">
        <v>0</v>
      </c>
      <c r="F93" s="15">
        <v>22.4</v>
      </c>
      <c r="G93" s="15"/>
    </row>
    <row r="94" spans="1:7" ht="56.25" customHeight="1" x14ac:dyDescent="0.2">
      <c r="A94" s="12" t="s">
        <v>46</v>
      </c>
      <c r="B94" s="13" t="s">
        <v>440</v>
      </c>
      <c r="C94" s="14" t="s">
        <v>439</v>
      </c>
      <c r="D94" s="15">
        <v>0</v>
      </c>
      <c r="E94" s="15">
        <v>0</v>
      </c>
      <c r="F94" s="15">
        <v>-0.1</v>
      </c>
      <c r="G94" s="15"/>
    </row>
    <row r="95" spans="1:7" s="4" customFormat="1" ht="101.45" customHeight="1" x14ac:dyDescent="0.2">
      <c r="A95" s="12" t="s">
        <v>46</v>
      </c>
      <c r="B95" s="13" t="s">
        <v>298</v>
      </c>
      <c r="C95" s="14" t="s">
        <v>297</v>
      </c>
      <c r="D95" s="15">
        <v>0</v>
      </c>
      <c r="E95" s="15">
        <v>0</v>
      </c>
      <c r="F95" s="15">
        <v>23</v>
      </c>
      <c r="G95" s="15"/>
    </row>
    <row r="96" spans="1:7" ht="61.15" customHeight="1" x14ac:dyDescent="0.2">
      <c r="A96" s="12" t="s">
        <v>46</v>
      </c>
      <c r="B96" s="13" t="s">
        <v>304</v>
      </c>
      <c r="C96" s="14" t="s">
        <v>303</v>
      </c>
      <c r="D96" s="15">
        <v>0</v>
      </c>
      <c r="E96" s="15">
        <v>0</v>
      </c>
      <c r="F96" s="15">
        <v>31.3</v>
      </c>
      <c r="G96" s="15"/>
    </row>
    <row r="97" spans="1:7" s="11" customFormat="1" ht="24" customHeight="1" x14ac:dyDescent="0.2">
      <c r="A97" s="7" t="s">
        <v>126</v>
      </c>
      <c r="B97" s="13" t="s">
        <v>18</v>
      </c>
      <c r="C97" s="9" t="s">
        <v>127</v>
      </c>
      <c r="D97" s="10">
        <f>SUM(D98:D98)</f>
        <v>2000</v>
      </c>
      <c r="E97" s="10">
        <f t="shared" ref="E97:F97" si="8">SUM(E98:E98)</f>
        <v>2000</v>
      </c>
      <c r="F97" s="10">
        <f t="shared" si="8"/>
        <v>312.2</v>
      </c>
      <c r="G97" s="10">
        <f t="shared" si="7"/>
        <v>15.61</v>
      </c>
    </row>
    <row r="98" spans="1:7" s="22" customFormat="1" ht="101.45" customHeight="1" x14ac:dyDescent="0.2">
      <c r="A98" s="12" t="s">
        <v>126</v>
      </c>
      <c r="B98" s="18" t="s">
        <v>298</v>
      </c>
      <c r="C98" s="19" t="s">
        <v>297</v>
      </c>
      <c r="D98" s="15">
        <v>2000</v>
      </c>
      <c r="E98" s="15">
        <v>2000</v>
      </c>
      <c r="F98" s="17">
        <v>312.2</v>
      </c>
      <c r="G98" s="17">
        <f t="shared" si="7"/>
        <v>15.61</v>
      </c>
    </row>
    <row r="99" spans="1:7" s="22" customFormat="1" ht="21" customHeight="1" x14ac:dyDescent="0.2">
      <c r="A99" s="25" t="s">
        <v>401</v>
      </c>
      <c r="B99" s="18"/>
      <c r="C99" s="32" t="s">
        <v>402</v>
      </c>
      <c r="D99" s="21">
        <f>D100</f>
        <v>0</v>
      </c>
      <c r="E99" s="21">
        <f t="shared" ref="E99:F99" si="9">E100</f>
        <v>0</v>
      </c>
      <c r="F99" s="21">
        <f t="shared" si="9"/>
        <v>0.3</v>
      </c>
      <c r="G99" s="17"/>
    </row>
    <row r="100" spans="1:7" s="22" customFormat="1" ht="78" customHeight="1" x14ac:dyDescent="0.2">
      <c r="A100" s="12" t="s">
        <v>401</v>
      </c>
      <c r="B100" s="18" t="s">
        <v>413</v>
      </c>
      <c r="C100" s="19" t="s">
        <v>403</v>
      </c>
      <c r="D100" s="15">
        <v>0</v>
      </c>
      <c r="E100" s="15">
        <v>0</v>
      </c>
      <c r="F100" s="17">
        <v>0.3</v>
      </c>
      <c r="G100" s="17"/>
    </row>
    <row r="101" spans="1:7" s="11" customFormat="1" ht="25.15" customHeight="1" x14ac:dyDescent="0.2">
      <c r="A101" s="7" t="s">
        <v>130</v>
      </c>
      <c r="B101" s="13" t="s">
        <v>18</v>
      </c>
      <c r="C101" s="9" t="s">
        <v>131</v>
      </c>
      <c r="D101" s="10">
        <f>SUM(D102:D103)</f>
        <v>0</v>
      </c>
      <c r="E101" s="10">
        <f>SUM(E102:E103)</f>
        <v>0</v>
      </c>
      <c r="F101" s="10">
        <f>SUM(F102:F103)</f>
        <v>23.3</v>
      </c>
      <c r="G101" s="17"/>
    </row>
    <row r="102" spans="1:7" ht="100.9" customHeight="1" x14ac:dyDescent="0.2">
      <c r="A102" s="12" t="s">
        <v>130</v>
      </c>
      <c r="B102" s="13" t="s">
        <v>298</v>
      </c>
      <c r="C102" s="14" t="s">
        <v>297</v>
      </c>
      <c r="D102" s="15">
        <v>0</v>
      </c>
      <c r="E102" s="15">
        <v>0</v>
      </c>
      <c r="F102" s="15">
        <v>23.3</v>
      </c>
      <c r="G102" s="17"/>
    </row>
    <row r="103" spans="1:7" ht="66" hidden="1" customHeight="1" x14ac:dyDescent="0.2">
      <c r="A103" s="12" t="s">
        <v>130</v>
      </c>
      <c r="B103" s="13" t="s">
        <v>37</v>
      </c>
      <c r="C103" s="14" t="s">
        <v>38</v>
      </c>
      <c r="D103" s="15">
        <v>0</v>
      </c>
      <c r="E103" s="15">
        <v>0</v>
      </c>
      <c r="F103" s="15"/>
      <c r="G103" s="17" t="e">
        <f t="shared" si="7"/>
        <v>#DIV/0!</v>
      </c>
    </row>
    <row r="104" spans="1:7" s="11" customFormat="1" ht="26.45" hidden="1" customHeight="1" x14ac:dyDescent="0.2">
      <c r="A104" s="7" t="s">
        <v>132</v>
      </c>
      <c r="B104" s="13" t="s">
        <v>18</v>
      </c>
      <c r="C104" s="9" t="s">
        <v>133</v>
      </c>
      <c r="D104" s="10">
        <f>SUM(D105:D105)</f>
        <v>0</v>
      </c>
      <c r="E104" s="10">
        <f>SUM(E105:E105)</f>
        <v>0</v>
      </c>
      <c r="F104" s="10">
        <f>SUM(F105:F105)</f>
        <v>0</v>
      </c>
      <c r="G104" s="17" t="e">
        <f t="shared" si="7"/>
        <v>#DIV/0!</v>
      </c>
    </row>
    <row r="105" spans="1:7" ht="89.25" hidden="1" x14ac:dyDescent="0.2">
      <c r="A105" s="12" t="s">
        <v>132</v>
      </c>
      <c r="B105" s="13" t="s">
        <v>298</v>
      </c>
      <c r="C105" s="14" t="s">
        <v>297</v>
      </c>
      <c r="D105" s="15">
        <v>0</v>
      </c>
      <c r="E105" s="15">
        <v>0</v>
      </c>
      <c r="F105" s="15">
        <v>0</v>
      </c>
      <c r="G105" s="17" t="e">
        <f t="shared" si="7"/>
        <v>#DIV/0!</v>
      </c>
    </row>
    <row r="106" spans="1:7" ht="15.75" customHeight="1" x14ac:dyDescent="0.2">
      <c r="A106" s="25" t="s">
        <v>441</v>
      </c>
      <c r="B106" s="20"/>
      <c r="C106" s="32" t="s">
        <v>442</v>
      </c>
      <c r="D106" s="21">
        <f>SUM(D107:D117)</f>
        <v>89.7</v>
      </c>
      <c r="E106" s="21">
        <f t="shared" ref="E106" si="10">SUM(E107:E117)</f>
        <v>89.7</v>
      </c>
      <c r="F106" s="21">
        <f>SUM(F107:F117)</f>
        <v>94.3</v>
      </c>
      <c r="G106" s="17">
        <f t="shared" si="7"/>
        <v>105.12820512820514</v>
      </c>
    </row>
    <row r="107" spans="1:7" ht="89.25" x14ac:dyDescent="0.2">
      <c r="A107" s="12" t="s">
        <v>441</v>
      </c>
      <c r="B107" s="13" t="s">
        <v>310</v>
      </c>
      <c r="C107" s="14" t="s">
        <v>480</v>
      </c>
      <c r="D107" s="15">
        <v>15</v>
      </c>
      <c r="E107" s="15">
        <v>15</v>
      </c>
      <c r="F107" s="15">
        <v>29.7</v>
      </c>
      <c r="G107" s="17">
        <f t="shared" si="7"/>
        <v>198</v>
      </c>
    </row>
    <row r="108" spans="1:7" ht="69" hidden="1" customHeight="1" x14ac:dyDescent="0.2">
      <c r="A108" s="12" t="s">
        <v>441</v>
      </c>
      <c r="B108" s="13" t="s">
        <v>356</v>
      </c>
      <c r="C108" s="47" t="s">
        <v>481</v>
      </c>
      <c r="D108" s="15">
        <v>0</v>
      </c>
      <c r="E108" s="15">
        <v>0</v>
      </c>
      <c r="F108" s="15">
        <v>0</v>
      </c>
      <c r="G108" s="17" t="e">
        <f t="shared" si="7"/>
        <v>#DIV/0!</v>
      </c>
    </row>
    <row r="109" spans="1:7" ht="93.75" customHeight="1" x14ac:dyDescent="0.2">
      <c r="A109" s="12" t="s">
        <v>441</v>
      </c>
      <c r="B109" s="13" t="s">
        <v>354</v>
      </c>
      <c r="C109" s="14" t="s">
        <v>353</v>
      </c>
      <c r="D109" s="15">
        <v>0.4</v>
      </c>
      <c r="E109" s="15">
        <v>0.4</v>
      </c>
      <c r="F109" s="15">
        <v>0</v>
      </c>
      <c r="G109" s="17">
        <f t="shared" si="7"/>
        <v>0</v>
      </c>
    </row>
    <row r="110" spans="1:7" ht="76.5" x14ac:dyDescent="0.2">
      <c r="A110" s="12" t="s">
        <v>441</v>
      </c>
      <c r="B110" s="13" t="s">
        <v>317</v>
      </c>
      <c r="C110" s="14" t="s">
        <v>482</v>
      </c>
      <c r="D110" s="15">
        <v>8.6</v>
      </c>
      <c r="E110" s="15">
        <v>8.6</v>
      </c>
      <c r="F110" s="15">
        <v>7.5</v>
      </c>
      <c r="G110" s="17">
        <f t="shared" si="7"/>
        <v>87.20930232558139</v>
      </c>
    </row>
    <row r="111" spans="1:7" ht="76.5" x14ac:dyDescent="0.2">
      <c r="A111" s="12" t="s">
        <v>441</v>
      </c>
      <c r="B111" s="13" t="s">
        <v>318</v>
      </c>
      <c r="C111" s="14" t="s">
        <v>483</v>
      </c>
      <c r="D111" s="15">
        <v>9.4</v>
      </c>
      <c r="E111" s="15">
        <v>9.4</v>
      </c>
      <c r="F111" s="15">
        <v>5.5</v>
      </c>
      <c r="G111" s="17">
        <f t="shared" si="7"/>
        <v>58.51063829787234</v>
      </c>
    </row>
    <row r="112" spans="1:7" ht="69" customHeight="1" x14ac:dyDescent="0.2">
      <c r="A112" s="12" t="s">
        <v>441</v>
      </c>
      <c r="B112" s="13" t="s">
        <v>311</v>
      </c>
      <c r="C112" s="14" t="s">
        <v>484</v>
      </c>
      <c r="D112" s="15">
        <v>0.6</v>
      </c>
      <c r="E112" s="15">
        <v>0.6</v>
      </c>
      <c r="F112" s="15">
        <v>0.5</v>
      </c>
      <c r="G112" s="17">
        <f t="shared" si="7"/>
        <v>83.333333333333343</v>
      </c>
    </row>
    <row r="113" spans="1:7" ht="63.75" x14ac:dyDescent="0.2">
      <c r="A113" s="12" t="s">
        <v>441</v>
      </c>
      <c r="B113" s="13" t="s">
        <v>355</v>
      </c>
      <c r="C113" s="14" t="s">
        <v>485</v>
      </c>
      <c r="D113" s="15">
        <v>0.4</v>
      </c>
      <c r="E113" s="15">
        <v>0.4</v>
      </c>
      <c r="F113" s="15">
        <v>2.5</v>
      </c>
      <c r="G113" s="17">
        <f t="shared" si="7"/>
        <v>625</v>
      </c>
    </row>
    <row r="114" spans="1:7" ht="70.5" customHeight="1" x14ac:dyDescent="0.2">
      <c r="A114" s="12" t="s">
        <v>441</v>
      </c>
      <c r="B114" s="13" t="s">
        <v>312</v>
      </c>
      <c r="C114" s="14" t="s">
        <v>486</v>
      </c>
      <c r="D114" s="15">
        <v>1.7</v>
      </c>
      <c r="E114" s="15">
        <v>1.7</v>
      </c>
      <c r="F114" s="15">
        <v>0</v>
      </c>
      <c r="G114" s="17">
        <f t="shared" si="7"/>
        <v>0</v>
      </c>
    </row>
    <row r="115" spans="1:7" ht="55.5" customHeight="1" x14ac:dyDescent="0.2">
      <c r="A115" s="12" t="s">
        <v>441</v>
      </c>
      <c r="B115" s="13" t="s">
        <v>369</v>
      </c>
      <c r="C115" s="14" t="s">
        <v>487</v>
      </c>
      <c r="D115" s="15">
        <v>0</v>
      </c>
      <c r="E115" s="15">
        <v>0</v>
      </c>
      <c r="F115" s="15">
        <v>3</v>
      </c>
      <c r="G115" s="17"/>
    </row>
    <row r="116" spans="1:7" ht="76.5" x14ac:dyDescent="0.2">
      <c r="A116" s="12" t="s">
        <v>441</v>
      </c>
      <c r="B116" s="13" t="s">
        <v>313</v>
      </c>
      <c r="C116" s="14" t="s">
        <v>488</v>
      </c>
      <c r="D116" s="15">
        <v>52.3</v>
      </c>
      <c r="E116" s="15">
        <v>52.3</v>
      </c>
      <c r="F116" s="15">
        <v>44.9</v>
      </c>
      <c r="G116" s="17">
        <f t="shared" si="7"/>
        <v>85.850860420650093</v>
      </c>
    </row>
    <row r="117" spans="1:7" ht="66.75" customHeight="1" x14ac:dyDescent="0.2">
      <c r="A117" s="12" t="s">
        <v>441</v>
      </c>
      <c r="B117" s="13" t="s">
        <v>314</v>
      </c>
      <c r="C117" s="14" t="s">
        <v>489</v>
      </c>
      <c r="D117" s="15">
        <v>1.3</v>
      </c>
      <c r="E117" s="15">
        <v>1.3</v>
      </c>
      <c r="F117" s="15">
        <v>0.7</v>
      </c>
      <c r="G117" s="17">
        <f t="shared" si="7"/>
        <v>53.846153846153847</v>
      </c>
    </row>
    <row r="118" spans="1:7" ht="25.5" x14ac:dyDescent="0.2">
      <c r="A118" s="25" t="s">
        <v>237</v>
      </c>
      <c r="B118" s="20"/>
      <c r="C118" s="32" t="s">
        <v>135</v>
      </c>
      <c r="D118" s="21">
        <v>0</v>
      </c>
      <c r="E118" s="21">
        <f>SUM(E120:E121)</f>
        <v>0</v>
      </c>
      <c r="F118" s="21">
        <f>SUM(F119:F121)</f>
        <v>1378.9</v>
      </c>
      <c r="G118" s="17"/>
    </row>
    <row r="119" spans="1:7" ht="66" customHeight="1" x14ac:dyDescent="0.2">
      <c r="A119" s="12" t="s">
        <v>237</v>
      </c>
      <c r="B119" s="33" t="s">
        <v>314</v>
      </c>
      <c r="C119" s="34" t="s">
        <v>489</v>
      </c>
      <c r="D119" s="17">
        <v>0</v>
      </c>
      <c r="E119" s="17">
        <v>0</v>
      </c>
      <c r="F119" s="17">
        <v>10.5</v>
      </c>
      <c r="G119" s="17"/>
    </row>
    <row r="120" spans="1:7" ht="40.15" hidden="1" customHeight="1" x14ac:dyDescent="0.2">
      <c r="A120" s="12" t="s">
        <v>237</v>
      </c>
      <c r="B120" s="33" t="s">
        <v>307</v>
      </c>
      <c r="C120" s="34" t="s">
        <v>305</v>
      </c>
      <c r="D120" s="15">
        <v>0</v>
      </c>
      <c r="E120" s="15">
        <v>0</v>
      </c>
      <c r="F120" s="15">
        <v>0</v>
      </c>
      <c r="G120" s="15" t="e">
        <f t="shared" si="7"/>
        <v>#DIV/0!</v>
      </c>
    </row>
    <row r="121" spans="1:7" ht="71.45" customHeight="1" x14ac:dyDescent="0.2">
      <c r="A121" s="12" t="s">
        <v>237</v>
      </c>
      <c r="B121" s="33" t="s">
        <v>308</v>
      </c>
      <c r="C121" s="34" t="s">
        <v>306</v>
      </c>
      <c r="D121" s="15">
        <v>0</v>
      </c>
      <c r="E121" s="15">
        <v>0</v>
      </c>
      <c r="F121" s="15">
        <v>1368.4</v>
      </c>
      <c r="G121" s="15"/>
    </row>
    <row r="122" spans="1:7" s="11" customFormat="1" ht="30.6" hidden="1" customHeight="1" x14ac:dyDescent="0.2">
      <c r="A122" s="7" t="s">
        <v>134</v>
      </c>
      <c r="B122" s="20"/>
      <c r="C122" s="9" t="s">
        <v>135</v>
      </c>
      <c r="D122" s="10">
        <f>D123</f>
        <v>0</v>
      </c>
      <c r="E122" s="10">
        <f t="shared" ref="E122:F122" si="11">E123</f>
        <v>0</v>
      </c>
      <c r="F122" s="10">
        <f t="shared" si="11"/>
        <v>0</v>
      </c>
      <c r="G122" s="10" t="e">
        <f t="shared" si="7"/>
        <v>#DIV/0!</v>
      </c>
    </row>
    <row r="123" spans="1:7" ht="45" hidden="1" customHeight="1" x14ac:dyDescent="0.2">
      <c r="A123" s="12" t="s">
        <v>134</v>
      </c>
      <c r="B123" s="13" t="s">
        <v>209</v>
      </c>
      <c r="C123" s="14" t="s">
        <v>41</v>
      </c>
      <c r="D123" s="15">
        <v>0</v>
      </c>
      <c r="E123" s="15">
        <v>0</v>
      </c>
      <c r="F123" s="15">
        <v>0</v>
      </c>
      <c r="G123" s="15" t="e">
        <f t="shared" si="7"/>
        <v>#DIV/0!</v>
      </c>
    </row>
    <row r="124" spans="1:7" ht="21.6" customHeight="1" x14ac:dyDescent="0.2">
      <c r="A124" s="25" t="s">
        <v>429</v>
      </c>
      <c r="B124" s="20"/>
      <c r="C124" s="29" t="s">
        <v>430</v>
      </c>
      <c r="D124" s="21">
        <f>D125</f>
        <v>0</v>
      </c>
      <c r="E124" s="21">
        <f t="shared" ref="E124:F124" si="12">E125</f>
        <v>0</v>
      </c>
      <c r="F124" s="21">
        <f t="shared" si="12"/>
        <v>-170</v>
      </c>
      <c r="G124" s="21"/>
    </row>
    <row r="125" spans="1:7" ht="39.75" customHeight="1" x14ac:dyDescent="0.2">
      <c r="A125" s="12" t="s">
        <v>429</v>
      </c>
      <c r="B125" s="36" t="s">
        <v>307</v>
      </c>
      <c r="C125" s="34" t="s">
        <v>305</v>
      </c>
      <c r="D125" s="15">
        <v>0</v>
      </c>
      <c r="E125" s="15">
        <v>0</v>
      </c>
      <c r="F125" s="15">
        <v>-170</v>
      </c>
      <c r="G125" s="15"/>
    </row>
    <row r="126" spans="1:7" x14ac:dyDescent="0.2">
      <c r="A126" s="25" t="s">
        <v>381</v>
      </c>
      <c r="B126" s="20"/>
      <c r="C126" s="32" t="s">
        <v>382</v>
      </c>
      <c r="D126" s="21">
        <f>D127</f>
        <v>0</v>
      </c>
      <c r="E126" s="21">
        <f t="shared" ref="E126" si="13">E127</f>
        <v>0</v>
      </c>
      <c r="F126" s="21">
        <f>SUM(F127:F129)</f>
        <v>17.5</v>
      </c>
      <c r="G126" s="21"/>
    </row>
    <row r="127" spans="1:7" ht="127.5" hidden="1" x14ac:dyDescent="0.2">
      <c r="A127" s="12" t="s">
        <v>381</v>
      </c>
      <c r="B127" s="13" t="s">
        <v>320</v>
      </c>
      <c r="C127" s="14" t="s">
        <v>490</v>
      </c>
      <c r="D127" s="15">
        <v>0</v>
      </c>
      <c r="E127" s="15">
        <v>0</v>
      </c>
      <c r="F127" s="15">
        <v>0</v>
      </c>
      <c r="G127" s="15" t="e">
        <f t="shared" si="7"/>
        <v>#DIV/0!</v>
      </c>
    </row>
    <row r="128" spans="1:7" ht="76.5" x14ac:dyDescent="0.2">
      <c r="A128" s="12" t="s">
        <v>381</v>
      </c>
      <c r="B128" s="13" t="s">
        <v>459</v>
      </c>
      <c r="C128" s="14" t="s">
        <v>491</v>
      </c>
      <c r="D128" s="15">
        <v>0</v>
      </c>
      <c r="E128" s="15">
        <v>0</v>
      </c>
      <c r="F128" s="15">
        <v>7.5</v>
      </c>
      <c r="G128" s="15"/>
    </row>
    <row r="129" spans="1:7" ht="76.5" x14ac:dyDescent="0.2">
      <c r="A129" s="12" t="s">
        <v>381</v>
      </c>
      <c r="B129" s="36" t="s">
        <v>460</v>
      </c>
      <c r="C129" s="34" t="s">
        <v>492</v>
      </c>
      <c r="D129" s="15">
        <v>0</v>
      </c>
      <c r="E129" s="15">
        <v>0</v>
      </c>
      <c r="F129" s="15">
        <v>10</v>
      </c>
      <c r="G129" s="15"/>
    </row>
    <row r="130" spans="1:7" hidden="1" x14ac:dyDescent="0.2">
      <c r="A130" s="25" t="s">
        <v>351</v>
      </c>
      <c r="B130" s="20"/>
      <c r="C130" s="32" t="s">
        <v>352</v>
      </c>
      <c r="D130" s="21">
        <f>D131</f>
        <v>0</v>
      </c>
      <c r="E130" s="21">
        <f>E131</f>
        <v>0</v>
      </c>
      <c r="F130" s="21">
        <f>F131</f>
        <v>0</v>
      </c>
      <c r="G130" s="21" t="e">
        <f t="shared" si="7"/>
        <v>#DIV/0!</v>
      </c>
    </row>
    <row r="131" spans="1:7" ht="45" hidden="1" customHeight="1" x14ac:dyDescent="0.2">
      <c r="A131" s="12" t="s">
        <v>351</v>
      </c>
      <c r="B131" s="33" t="s">
        <v>307</v>
      </c>
      <c r="C131" s="34" t="s">
        <v>305</v>
      </c>
      <c r="D131" s="15">
        <v>0</v>
      </c>
      <c r="E131" s="15">
        <v>0</v>
      </c>
      <c r="F131" s="15">
        <v>0</v>
      </c>
      <c r="G131" s="15" t="e">
        <f t="shared" si="7"/>
        <v>#DIV/0!</v>
      </c>
    </row>
    <row r="132" spans="1:7" ht="22.15" customHeight="1" x14ac:dyDescent="0.2">
      <c r="A132" s="7" t="s">
        <v>136</v>
      </c>
      <c r="B132" s="13"/>
      <c r="C132" s="9" t="s">
        <v>137</v>
      </c>
      <c r="D132" s="10">
        <f>SUM(D133:D139)</f>
        <v>202</v>
      </c>
      <c r="E132" s="10">
        <f>E133+E134+E139</f>
        <v>202</v>
      </c>
      <c r="F132" s="10">
        <f>F133+F134+F139+F136+F138+F137+F135</f>
        <v>694</v>
      </c>
      <c r="G132" s="10">
        <f t="shared" si="7"/>
        <v>343.56435643564356</v>
      </c>
    </row>
    <row r="133" spans="1:7" ht="40.5" customHeight="1" x14ac:dyDescent="0.2">
      <c r="A133" s="12" t="s">
        <v>136</v>
      </c>
      <c r="B133" s="13" t="s">
        <v>309</v>
      </c>
      <c r="C133" s="14" t="s">
        <v>525</v>
      </c>
      <c r="D133" s="15">
        <v>2</v>
      </c>
      <c r="E133" s="15">
        <v>2</v>
      </c>
      <c r="F133" s="15">
        <v>30</v>
      </c>
      <c r="G133" s="15">
        <f t="shared" si="7"/>
        <v>1500</v>
      </c>
    </row>
    <row r="134" spans="1:7" ht="51" customHeight="1" x14ac:dyDescent="0.2">
      <c r="A134" s="12" t="s">
        <v>136</v>
      </c>
      <c r="B134" s="13" t="s">
        <v>361</v>
      </c>
      <c r="C134" s="14" t="s">
        <v>526</v>
      </c>
      <c r="D134" s="15">
        <v>0</v>
      </c>
      <c r="E134" s="15">
        <v>0</v>
      </c>
      <c r="F134" s="15">
        <v>285.10000000000002</v>
      </c>
      <c r="G134" s="15"/>
    </row>
    <row r="135" spans="1:7" ht="117.75" customHeight="1" x14ac:dyDescent="0.2">
      <c r="A135" s="12" t="s">
        <v>136</v>
      </c>
      <c r="B135" s="13" t="s">
        <v>320</v>
      </c>
      <c r="C135" s="14" t="s">
        <v>490</v>
      </c>
      <c r="D135" s="15">
        <v>0</v>
      </c>
      <c r="E135" s="15">
        <v>0</v>
      </c>
      <c r="F135" s="15">
        <v>75</v>
      </c>
      <c r="G135" s="15"/>
    </row>
    <row r="136" spans="1:7" ht="66" customHeight="1" x14ac:dyDescent="0.2">
      <c r="A136" s="12" t="s">
        <v>136</v>
      </c>
      <c r="B136" s="13" t="s">
        <v>367</v>
      </c>
      <c r="C136" s="14" t="s">
        <v>493</v>
      </c>
      <c r="D136" s="15">
        <v>0</v>
      </c>
      <c r="E136" s="15">
        <v>0</v>
      </c>
      <c r="F136" s="15">
        <v>40.5</v>
      </c>
      <c r="G136" s="15"/>
    </row>
    <row r="137" spans="1:7" ht="106.5" customHeight="1" x14ac:dyDescent="0.2">
      <c r="A137" s="12" t="s">
        <v>136</v>
      </c>
      <c r="B137" s="13" t="s">
        <v>368</v>
      </c>
      <c r="C137" s="14" t="s">
        <v>494</v>
      </c>
      <c r="D137" s="15">
        <v>0</v>
      </c>
      <c r="E137" s="15">
        <v>0</v>
      </c>
      <c r="F137" s="15">
        <v>133.5</v>
      </c>
      <c r="G137" s="15"/>
    </row>
    <row r="138" spans="1:7" ht="70.150000000000006" customHeight="1" x14ac:dyDescent="0.2">
      <c r="A138" s="12" t="s">
        <v>136</v>
      </c>
      <c r="B138" s="13" t="s">
        <v>314</v>
      </c>
      <c r="C138" s="14" t="s">
        <v>489</v>
      </c>
      <c r="D138" s="15">
        <v>0</v>
      </c>
      <c r="E138" s="15">
        <v>0</v>
      </c>
      <c r="F138" s="15">
        <v>49.8</v>
      </c>
      <c r="G138" s="15"/>
    </row>
    <row r="139" spans="1:7" ht="46.15" customHeight="1" x14ac:dyDescent="0.2">
      <c r="A139" s="12" t="s">
        <v>136</v>
      </c>
      <c r="B139" s="13" t="s">
        <v>307</v>
      </c>
      <c r="C139" s="14" t="s">
        <v>305</v>
      </c>
      <c r="D139" s="15">
        <v>200</v>
      </c>
      <c r="E139" s="15">
        <v>200</v>
      </c>
      <c r="F139" s="15">
        <v>80.099999999999994</v>
      </c>
      <c r="G139" s="15">
        <f t="shared" si="7"/>
        <v>40.049999999999997</v>
      </c>
    </row>
    <row r="140" spans="1:7" s="11" customFormat="1" ht="13.15" hidden="1" customHeight="1" x14ac:dyDescent="0.2">
      <c r="A140" s="7" t="s">
        <v>138</v>
      </c>
      <c r="B140" s="13" t="s">
        <v>18</v>
      </c>
      <c r="C140" s="9" t="s">
        <v>139</v>
      </c>
      <c r="D140" s="10">
        <f t="shared" ref="D140:F140" si="14">D141</f>
        <v>0</v>
      </c>
      <c r="E140" s="10">
        <f t="shared" si="14"/>
        <v>0</v>
      </c>
      <c r="F140" s="10">
        <f t="shared" si="14"/>
        <v>0</v>
      </c>
      <c r="G140" s="10" t="e">
        <f t="shared" si="7"/>
        <v>#DIV/0!</v>
      </c>
    </row>
    <row r="141" spans="1:7" ht="27" hidden="1" customHeight="1" x14ac:dyDescent="0.2">
      <c r="A141" s="12" t="s">
        <v>138</v>
      </c>
      <c r="B141" s="13" t="s">
        <v>128</v>
      </c>
      <c r="C141" s="14" t="s">
        <v>129</v>
      </c>
      <c r="D141" s="15">
        <v>0</v>
      </c>
      <c r="E141" s="15"/>
      <c r="F141" s="15">
        <v>0</v>
      </c>
      <c r="G141" s="15" t="e">
        <f t="shared" si="7"/>
        <v>#DIV/0!</v>
      </c>
    </row>
    <row r="142" spans="1:7" hidden="1" x14ac:dyDescent="0.2">
      <c r="A142" s="25" t="s">
        <v>239</v>
      </c>
      <c r="B142" s="20"/>
      <c r="C142" s="32" t="s">
        <v>238</v>
      </c>
      <c r="D142" s="21">
        <f>D143</f>
        <v>0</v>
      </c>
      <c r="E142" s="21">
        <f t="shared" ref="E142:F142" si="15">E143</f>
        <v>0</v>
      </c>
      <c r="F142" s="21">
        <f t="shared" si="15"/>
        <v>0</v>
      </c>
      <c r="G142" s="21" t="e">
        <f t="shared" si="7"/>
        <v>#DIV/0!</v>
      </c>
    </row>
    <row r="143" spans="1:7" ht="27" hidden="1" customHeight="1" x14ac:dyDescent="0.2">
      <c r="A143" s="12" t="s">
        <v>239</v>
      </c>
      <c r="B143" s="13" t="s">
        <v>128</v>
      </c>
      <c r="C143" s="14" t="s">
        <v>129</v>
      </c>
      <c r="D143" s="15">
        <v>0</v>
      </c>
      <c r="E143" s="15">
        <v>0</v>
      </c>
      <c r="F143" s="15">
        <v>0</v>
      </c>
      <c r="G143" s="15" t="e">
        <f t="shared" si="7"/>
        <v>#DIV/0!</v>
      </c>
    </row>
    <row r="144" spans="1:7" ht="21" customHeight="1" x14ac:dyDescent="0.2">
      <c r="A144" s="25" t="s">
        <v>409</v>
      </c>
      <c r="B144" s="20"/>
      <c r="C144" s="32" t="s">
        <v>410</v>
      </c>
      <c r="D144" s="21">
        <v>0</v>
      </c>
      <c r="E144" s="21">
        <v>0</v>
      </c>
      <c r="F144" s="21">
        <f>F145</f>
        <v>30</v>
      </c>
      <c r="G144" s="21"/>
    </row>
    <row r="145" spans="1:7" ht="60" customHeight="1" x14ac:dyDescent="0.2">
      <c r="A145" s="23" t="s">
        <v>409</v>
      </c>
      <c r="B145" s="13" t="s">
        <v>375</v>
      </c>
      <c r="C145" s="14" t="s">
        <v>495</v>
      </c>
      <c r="D145" s="15">
        <v>0</v>
      </c>
      <c r="E145" s="15">
        <v>0</v>
      </c>
      <c r="F145" s="15">
        <v>30</v>
      </c>
      <c r="G145" s="15"/>
    </row>
    <row r="146" spans="1:7" ht="22.9" customHeight="1" x14ac:dyDescent="0.2">
      <c r="A146" s="25" t="s">
        <v>287</v>
      </c>
      <c r="B146" s="20"/>
      <c r="C146" s="32" t="s">
        <v>286</v>
      </c>
      <c r="D146" s="21">
        <f>SUM(D147:D197)</f>
        <v>1713</v>
      </c>
      <c r="E146" s="21">
        <f t="shared" ref="E146" si="16">SUM(E147:E197)</f>
        <v>1713</v>
      </c>
      <c r="F146" s="21">
        <f>SUM(F147:F197)</f>
        <v>3618.3999999999996</v>
      </c>
      <c r="G146" s="21">
        <f t="shared" si="7"/>
        <v>211.23175715119672</v>
      </c>
    </row>
    <row r="147" spans="1:7" ht="72" customHeight="1" x14ac:dyDescent="0.2">
      <c r="A147" s="23" t="s">
        <v>287</v>
      </c>
      <c r="B147" s="46" t="s">
        <v>356</v>
      </c>
      <c r="C147" s="47" t="s">
        <v>481</v>
      </c>
      <c r="D147" s="17">
        <v>12.8</v>
      </c>
      <c r="E147" s="17">
        <v>12.8</v>
      </c>
      <c r="F147" s="17">
        <v>0.4</v>
      </c>
      <c r="G147" s="17">
        <f t="shared" si="7"/>
        <v>3.125</v>
      </c>
    </row>
    <row r="148" spans="1:7" ht="61.9" customHeight="1" x14ac:dyDescent="0.2">
      <c r="A148" s="23" t="s">
        <v>287</v>
      </c>
      <c r="B148" s="45" t="s">
        <v>375</v>
      </c>
      <c r="C148" s="48" t="s">
        <v>495</v>
      </c>
      <c r="D148" s="17">
        <v>0</v>
      </c>
      <c r="E148" s="17">
        <v>0</v>
      </c>
      <c r="F148" s="17">
        <v>3.9</v>
      </c>
      <c r="G148" s="15"/>
    </row>
    <row r="149" spans="1:7" ht="63.75" hidden="1" x14ac:dyDescent="0.2">
      <c r="A149" s="23" t="s">
        <v>287</v>
      </c>
      <c r="B149" s="13" t="s">
        <v>283</v>
      </c>
      <c r="C149" s="14" t="s">
        <v>496</v>
      </c>
      <c r="D149" s="15">
        <v>0</v>
      </c>
      <c r="E149" s="15">
        <v>0</v>
      </c>
      <c r="F149" s="15">
        <v>0</v>
      </c>
      <c r="G149" s="15" t="e">
        <f t="shared" si="7"/>
        <v>#DIV/0!</v>
      </c>
    </row>
    <row r="150" spans="1:7" ht="116.25" customHeight="1" x14ac:dyDescent="0.2">
      <c r="A150" s="23" t="s">
        <v>287</v>
      </c>
      <c r="B150" s="13" t="s">
        <v>376</v>
      </c>
      <c r="C150" s="14" t="s">
        <v>497</v>
      </c>
      <c r="D150" s="15">
        <v>3.7</v>
      </c>
      <c r="E150" s="15">
        <v>3.7</v>
      </c>
      <c r="F150" s="15">
        <v>21</v>
      </c>
      <c r="G150" s="15">
        <f t="shared" ref="G150" si="17">F150/E150*100</f>
        <v>567.56756756756749</v>
      </c>
    </row>
    <row r="151" spans="1:7" ht="90.75" customHeight="1" x14ac:dyDescent="0.2">
      <c r="A151" s="23" t="s">
        <v>287</v>
      </c>
      <c r="B151" s="13" t="s">
        <v>315</v>
      </c>
      <c r="C151" s="14" t="s">
        <v>498</v>
      </c>
      <c r="D151" s="15">
        <v>52.3</v>
      </c>
      <c r="E151" s="15">
        <v>52.3</v>
      </c>
      <c r="F151" s="15">
        <v>71.400000000000006</v>
      </c>
      <c r="G151" s="15">
        <f t="shared" ref="G151:G226" si="18">F151/E151*100</f>
        <v>136.52007648183556</v>
      </c>
    </row>
    <row r="152" spans="1:7" ht="90.75" customHeight="1" x14ac:dyDescent="0.2">
      <c r="A152" s="23" t="s">
        <v>287</v>
      </c>
      <c r="B152" s="26" t="s">
        <v>461</v>
      </c>
      <c r="C152" s="19" t="s">
        <v>462</v>
      </c>
      <c r="D152" s="15">
        <v>0</v>
      </c>
      <c r="E152" s="15">
        <v>0</v>
      </c>
      <c r="F152" s="15">
        <v>2</v>
      </c>
      <c r="G152" s="15"/>
    </row>
    <row r="153" spans="1:7" ht="123.75" customHeight="1" x14ac:dyDescent="0.2">
      <c r="A153" s="23" t="s">
        <v>287</v>
      </c>
      <c r="B153" s="26" t="s">
        <v>474</v>
      </c>
      <c r="C153" s="19" t="s">
        <v>463</v>
      </c>
      <c r="D153" s="15">
        <v>0</v>
      </c>
      <c r="E153" s="15">
        <v>0</v>
      </c>
      <c r="F153" s="15">
        <v>2</v>
      </c>
      <c r="G153" s="15"/>
    </row>
    <row r="154" spans="1:7" ht="93" customHeight="1" x14ac:dyDescent="0.2">
      <c r="A154" s="23" t="s">
        <v>287</v>
      </c>
      <c r="B154" s="13" t="s">
        <v>431</v>
      </c>
      <c r="C154" s="14" t="s">
        <v>499</v>
      </c>
      <c r="D154" s="15">
        <v>0</v>
      </c>
      <c r="E154" s="15">
        <v>0</v>
      </c>
      <c r="F154" s="15">
        <v>25</v>
      </c>
      <c r="G154" s="15"/>
    </row>
    <row r="155" spans="1:7" ht="118.5" customHeight="1" x14ac:dyDescent="0.2">
      <c r="A155" s="23" t="s">
        <v>287</v>
      </c>
      <c r="B155" s="13" t="s">
        <v>316</v>
      </c>
      <c r="C155" s="14" t="s">
        <v>500</v>
      </c>
      <c r="D155" s="15">
        <v>19.7</v>
      </c>
      <c r="E155" s="15">
        <v>19.7</v>
      </c>
      <c r="F155" s="15">
        <v>73.3</v>
      </c>
      <c r="G155" s="15">
        <f t="shared" si="18"/>
        <v>372.08121827411168</v>
      </c>
    </row>
    <row r="156" spans="1:7" ht="64.5" customHeight="1" x14ac:dyDescent="0.2">
      <c r="A156" s="23" t="s">
        <v>287</v>
      </c>
      <c r="B156" s="13" t="s">
        <v>317</v>
      </c>
      <c r="C156" s="14" t="s">
        <v>482</v>
      </c>
      <c r="D156" s="15">
        <v>331.1</v>
      </c>
      <c r="E156" s="15">
        <v>331.1</v>
      </c>
      <c r="F156" s="15">
        <v>555.79999999999995</v>
      </c>
      <c r="G156" s="15">
        <f t="shared" si="18"/>
        <v>167.86469344608875</v>
      </c>
    </row>
    <row r="157" spans="1:7" ht="66.75" customHeight="1" x14ac:dyDescent="0.2">
      <c r="A157" s="23" t="s">
        <v>287</v>
      </c>
      <c r="B157" s="13" t="s">
        <v>318</v>
      </c>
      <c r="C157" s="14" t="s">
        <v>483</v>
      </c>
      <c r="D157" s="15">
        <v>10</v>
      </c>
      <c r="E157" s="15">
        <v>10</v>
      </c>
      <c r="F157" s="15">
        <v>74.900000000000006</v>
      </c>
      <c r="G157" s="15">
        <f t="shared" si="18"/>
        <v>749</v>
      </c>
    </row>
    <row r="158" spans="1:7" ht="64.5" customHeight="1" x14ac:dyDescent="0.2">
      <c r="A158" s="23" t="s">
        <v>287</v>
      </c>
      <c r="B158" s="13" t="s">
        <v>311</v>
      </c>
      <c r="C158" s="14" t="s">
        <v>484</v>
      </c>
      <c r="D158" s="15">
        <v>0.8</v>
      </c>
      <c r="E158" s="15">
        <v>0.8</v>
      </c>
      <c r="F158" s="15">
        <v>1.2</v>
      </c>
      <c r="G158" s="15">
        <f t="shared" si="18"/>
        <v>149.99999999999997</v>
      </c>
    </row>
    <row r="159" spans="1:7" ht="66" customHeight="1" x14ac:dyDescent="0.2">
      <c r="A159" s="23" t="s">
        <v>287</v>
      </c>
      <c r="B159" s="13" t="s">
        <v>432</v>
      </c>
      <c r="C159" s="14" t="s">
        <v>501</v>
      </c>
      <c r="D159" s="15">
        <v>0</v>
      </c>
      <c r="E159" s="15">
        <v>0</v>
      </c>
      <c r="F159" s="15">
        <v>22.3</v>
      </c>
      <c r="G159" s="15"/>
    </row>
    <row r="160" spans="1:7" ht="51" customHeight="1" x14ac:dyDescent="0.2">
      <c r="A160" s="23" t="s">
        <v>287</v>
      </c>
      <c r="B160" s="13" t="s">
        <v>355</v>
      </c>
      <c r="C160" s="14" t="s">
        <v>485</v>
      </c>
      <c r="D160" s="15">
        <v>7.9</v>
      </c>
      <c r="E160" s="15">
        <v>7.9</v>
      </c>
      <c r="F160" s="15">
        <v>22.4</v>
      </c>
      <c r="G160" s="15">
        <f t="shared" si="18"/>
        <v>283.54430379746833</v>
      </c>
    </row>
    <row r="161" spans="1:7" ht="63.75" hidden="1" x14ac:dyDescent="0.2">
      <c r="A161" s="23" t="s">
        <v>287</v>
      </c>
      <c r="B161" s="13" t="s">
        <v>288</v>
      </c>
      <c r="C161" s="14" t="s">
        <v>502</v>
      </c>
      <c r="D161" s="15">
        <v>0</v>
      </c>
      <c r="E161" s="15">
        <v>0</v>
      </c>
      <c r="F161" s="15">
        <v>0</v>
      </c>
      <c r="G161" s="15"/>
    </row>
    <row r="162" spans="1:7" ht="81" customHeight="1" x14ac:dyDescent="0.2">
      <c r="A162" s="23" t="s">
        <v>287</v>
      </c>
      <c r="B162" s="13" t="s">
        <v>357</v>
      </c>
      <c r="C162" s="14" t="s">
        <v>503</v>
      </c>
      <c r="D162" s="15">
        <v>82.5</v>
      </c>
      <c r="E162" s="15">
        <v>82.5</v>
      </c>
      <c r="F162" s="15">
        <v>30</v>
      </c>
      <c r="G162" s="15">
        <f t="shared" si="18"/>
        <v>36.363636363636367</v>
      </c>
    </row>
    <row r="163" spans="1:7" ht="80.25" customHeight="1" x14ac:dyDescent="0.2">
      <c r="A163" s="23" t="s">
        <v>287</v>
      </c>
      <c r="B163" s="13" t="s">
        <v>358</v>
      </c>
      <c r="C163" s="14" t="s">
        <v>504</v>
      </c>
      <c r="D163" s="15">
        <v>7.6</v>
      </c>
      <c r="E163" s="15">
        <v>7.6</v>
      </c>
      <c r="F163" s="15">
        <v>7.8</v>
      </c>
      <c r="G163" s="15">
        <f t="shared" si="18"/>
        <v>102.63157894736842</v>
      </c>
    </row>
    <row r="164" spans="1:7" ht="76.5" customHeight="1" x14ac:dyDescent="0.2">
      <c r="A164" s="23" t="s">
        <v>287</v>
      </c>
      <c r="B164" s="13" t="s">
        <v>415</v>
      </c>
      <c r="C164" s="14" t="s">
        <v>505</v>
      </c>
      <c r="D164" s="15">
        <v>0</v>
      </c>
      <c r="E164" s="15">
        <v>0</v>
      </c>
      <c r="F164" s="15">
        <v>215</v>
      </c>
      <c r="G164" s="15"/>
    </row>
    <row r="165" spans="1:7" ht="79.5" customHeight="1" x14ac:dyDescent="0.2">
      <c r="A165" s="23" t="s">
        <v>287</v>
      </c>
      <c r="B165" s="13" t="s">
        <v>444</v>
      </c>
      <c r="C165" s="14" t="s">
        <v>443</v>
      </c>
      <c r="D165" s="15">
        <v>0</v>
      </c>
      <c r="E165" s="15">
        <v>0</v>
      </c>
      <c r="F165" s="15">
        <v>1.5</v>
      </c>
      <c r="G165" s="15"/>
    </row>
    <row r="166" spans="1:7" ht="60.75" customHeight="1" x14ac:dyDescent="0.2">
      <c r="A166" s="23" t="s">
        <v>287</v>
      </c>
      <c r="B166" s="13" t="s">
        <v>414</v>
      </c>
      <c r="C166" s="14" t="s">
        <v>506</v>
      </c>
      <c r="D166" s="15">
        <v>0</v>
      </c>
      <c r="E166" s="15">
        <v>0</v>
      </c>
      <c r="F166" s="15">
        <v>0.7</v>
      </c>
      <c r="G166" s="15"/>
    </row>
    <row r="167" spans="1:7" ht="66" customHeight="1" x14ac:dyDescent="0.2">
      <c r="A167" s="23" t="s">
        <v>287</v>
      </c>
      <c r="B167" s="13" t="s">
        <v>359</v>
      </c>
      <c r="C167" s="14" t="s">
        <v>507</v>
      </c>
      <c r="D167" s="15">
        <v>4.0999999999999996</v>
      </c>
      <c r="E167" s="15">
        <v>4.0999999999999996</v>
      </c>
      <c r="F167" s="15">
        <v>1.5</v>
      </c>
      <c r="G167" s="15">
        <f t="shared" si="18"/>
        <v>36.585365853658544</v>
      </c>
    </row>
    <row r="168" spans="1:7" ht="38.25" x14ac:dyDescent="0.2">
      <c r="A168" s="23" t="s">
        <v>287</v>
      </c>
      <c r="B168" s="13" t="s">
        <v>464</v>
      </c>
      <c r="C168" s="14" t="s">
        <v>527</v>
      </c>
      <c r="D168" s="15">
        <v>0</v>
      </c>
      <c r="E168" s="15">
        <v>0</v>
      </c>
      <c r="F168" s="15">
        <v>16</v>
      </c>
      <c r="G168" s="15"/>
    </row>
    <row r="169" spans="1:7" ht="51" x14ac:dyDescent="0.2">
      <c r="A169" s="23" t="s">
        <v>287</v>
      </c>
      <c r="B169" s="13" t="s">
        <v>309</v>
      </c>
      <c r="C169" s="14" t="s">
        <v>525</v>
      </c>
      <c r="D169" s="15">
        <v>0</v>
      </c>
      <c r="E169" s="15">
        <v>0</v>
      </c>
      <c r="F169" s="15">
        <v>11.3</v>
      </c>
      <c r="G169" s="15"/>
    </row>
    <row r="170" spans="1:7" ht="51" hidden="1" x14ac:dyDescent="0.2">
      <c r="A170" s="23" t="s">
        <v>287</v>
      </c>
      <c r="B170" s="13" t="s">
        <v>289</v>
      </c>
      <c r="C170" s="14" t="s">
        <v>528</v>
      </c>
      <c r="D170" s="15">
        <v>0</v>
      </c>
      <c r="E170" s="15">
        <v>0</v>
      </c>
      <c r="F170" s="15">
        <v>0</v>
      </c>
      <c r="G170" s="15" t="e">
        <f t="shared" si="18"/>
        <v>#DIV/0!</v>
      </c>
    </row>
    <row r="171" spans="1:7" ht="76.5" hidden="1" x14ac:dyDescent="0.2">
      <c r="A171" s="23" t="s">
        <v>287</v>
      </c>
      <c r="B171" s="13" t="s">
        <v>377</v>
      </c>
      <c r="C171" s="14" t="s">
        <v>508</v>
      </c>
      <c r="D171" s="15">
        <v>0</v>
      </c>
      <c r="E171" s="15">
        <v>0</v>
      </c>
      <c r="F171" s="15">
        <v>0</v>
      </c>
      <c r="G171" s="15" t="e">
        <f t="shared" si="18"/>
        <v>#DIV/0!</v>
      </c>
    </row>
    <row r="172" spans="1:7" ht="76.5" hidden="1" x14ac:dyDescent="0.2">
      <c r="A172" s="23" t="s">
        <v>287</v>
      </c>
      <c r="B172" s="13" t="s">
        <v>360</v>
      </c>
      <c r="C172" s="14" t="s">
        <v>509</v>
      </c>
      <c r="D172" s="15">
        <v>0</v>
      </c>
      <c r="E172" s="15">
        <v>0</v>
      </c>
      <c r="F172" s="15">
        <v>0</v>
      </c>
      <c r="G172" s="15" t="e">
        <f t="shared" si="18"/>
        <v>#DIV/0!</v>
      </c>
    </row>
    <row r="173" spans="1:7" ht="51" customHeight="1" x14ac:dyDescent="0.2">
      <c r="A173" s="23" t="s">
        <v>287</v>
      </c>
      <c r="B173" s="13" t="s">
        <v>361</v>
      </c>
      <c r="C173" s="14" t="s">
        <v>526</v>
      </c>
      <c r="D173" s="15">
        <v>0.6</v>
      </c>
      <c r="E173" s="15">
        <v>0.6</v>
      </c>
      <c r="F173" s="15">
        <v>190.1</v>
      </c>
      <c r="G173" s="15"/>
    </row>
    <row r="174" spans="1:7" ht="93" customHeight="1" x14ac:dyDescent="0.2">
      <c r="A174" s="23" t="s">
        <v>287</v>
      </c>
      <c r="B174" s="13" t="s">
        <v>362</v>
      </c>
      <c r="C174" s="14" t="s">
        <v>510</v>
      </c>
      <c r="D174" s="15">
        <v>1.1000000000000001</v>
      </c>
      <c r="E174" s="15">
        <v>1.1000000000000001</v>
      </c>
      <c r="F174" s="15">
        <v>3.7</v>
      </c>
      <c r="G174" s="15">
        <f t="shared" si="18"/>
        <v>336.36363636363632</v>
      </c>
    </row>
    <row r="175" spans="1:7" ht="95.25" customHeight="1" x14ac:dyDescent="0.2">
      <c r="A175" s="23" t="s">
        <v>287</v>
      </c>
      <c r="B175" s="13" t="s">
        <v>363</v>
      </c>
      <c r="C175" s="14" t="s">
        <v>511</v>
      </c>
      <c r="D175" s="15">
        <v>4.4000000000000004</v>
      </c>
      <c r="E175" s="15">
        <v>4.4000000000000004</v>
      </c>
      <c r="F175" s="15">
        <v>14.8</v>
      </c>
      <c r="G175" s="15">
        <f t="shared" si="18"/>
        <v>336.36363636363632</v>
      </c>
    </row>
    <row r="176" spans="1:7" ht="127.5" hidden="1" x14ac:dyDescent="0.2">
      <c r="A176" s="23" t="s">
        <v>287</v>
      </c>
      <c r="B176" s="13" t="s">
        <v>364</v>
      </c>
      <c r="C176" s="14" t="s">
        <v>512</v>
      </c>
      <c r="D176" s="15">
        <v>0</v>
      </c>
      <c r="E176" s="15">
        <v>0</v>
      </c>
      <c r="F176" s="15">
        <v>0</v>
      </c>
      <c r="G176" s="15" t="e">
        <f t="shared" si="18"/>
        <v>#DIV/0!</v>
      </c>
    </row>
    <row r="177" spans="1:7" ht="77.25" customHeight="1" x14ac:dyDescent="0.2">
      <c r="A177" s="23" t="s">
        <v>287</v>
      </c>
      <c r="B177" s="13" t="s">
        <v>319</v>
      </c>
      <c r="C177" s="14" t="s">
        <v>513</v>
      </c>
      <c r="D177" s="15">
        <v>21.6</v>
      </c>
      <c r="E177" s="15">
        <v>21.6</v>
      </c>
      <c r="F177" s="15">
        <v>15</v>
      </c>
      <c r="G177" s="15">
        <f t="shared" si="18"/>
        <v>69.444444444444443</v>
      </c>
    </row>
    <row r="178" spans="1:7" ht="63.75" hidden="1" x14ac:dyDescent="0.2">
      <c r="A178" s="23" t="s">
        <v>287</v>
      </c>
      <c r="B178" s="13" t="s">
        <v>379</v>
      </c>
      <c r="C178" s="14" t="s">
        <v>378</v>
      </c>
      <c r="D178" s="15">
        <v>0</v>
      </c>
      <c r="E178" s="15">
        <v>0</v>
      </c>
      <c r="F178" s="15">
        <v>0</v>
      </c>
      <c r="G178" s="15" t="e">
        <f t="shared" si="18"/>
        <v>#DIV/0!</v>
      </c>
    </row>
    <row r="179" spans="1:7" ht="97.9" customHeight="1" x14ac:dyDescent="0.2">
      <c r="A179" s="23" t="s">
        <v>287</v>
      </c>
      <c r="B179" s="13" t="s">
        <v>365</v>
      </c>
      <c r="C179" s="14" t="s">
        <v>514</v>
      </c>
      <c r="D179" s="15">
        <v>2.8</v>
      </c>
      <c r="E179" s="15">
        <v>2.8</v>
      </c>
      <c r="F179" s="15">
        <v>3</v>
      </c>
      <c r="G179" s="15">
        <f t="shared" si="18"/>
        <v>107.14285714285714</v>
      </c>
    </row>
    <row r="180" spans="1:7" ht="104.25" customHeight="1" x14ac:dyDescent="0.2">
      <c r="A180" s="23" t="s">
        <v>287</v>
      </c>
      <c r="B180" s="13" t="s">
        <v>366</v>
      </c>
      <c r="C180" s="14" t="s">
        <v>515</v>
      </c>
      <c r="D180" s="15">
        <v>13.8</v>
      </c>
      <c r="E180" s="15">
        <v>13.8</v>
      </c>
      <c r="F180" s="15">
        <v>2.5</v>
      </c>
      <c r="G180" s="15">
        <f t="shared" si="18"/>
        <v>18.115942028985508</v>
      </c>
    </row>
    <row r="181" spans="1:7" ht="39" customHeight="1" x14ac:dyDescent="0.2">
      <c r="A181" s="23" t="s">
        <v>287</v>
      </c>
      <c r="B181" s="13" t="s">
        <v>380</v>
      </c>
      <c r="C181" s="14" t="s">
        <v>529</v>
      </c>
      <c r="D181" s="15">
        <v>0</v>
      </c>
      <c r="E181" s="15">
        <v>0</v>
      </c>
      <c r="F181" s="15">
        <v>3.7</v>
      </c>
      <c r="G181" s="15"/>
    </row>
    <row r="182" spans="1:7" ht="79.150000000000006" hidden="1" customHeight="1" x14ac:dyDescent="0.2">
      <c r="A182" s="23" t="s">
        <v>287</v>
      </c>
      <c r="B182" s="13" t="s">
        <v>290</v>
      </c>
      <c r="C182" s="14" t="s">
        <v>516</v>
      </c>
      <c r="D182" s="15">
        <v>0</v>
      </c>
      <c r="E182" s="15">
        <v>0</v>
      </c>
      <c r="F182" s="15">
        <v>0</v>
      </c>
      <c r="G182" s="15" t="e">
        <f t="shared" si="18"/>
        <v>#DIV/0!</v>
      </c>
    </row>
    <row r="183" spans="1:7" ht="52.9" hidden="1" customHeight="1" x14ac:dyDescent="0.2">
      <c r="A183" s="23" t="s">
        <v>287</v>
      </c>
      <c r="B183" s="13" t="s">
        <v>284</v>
      </c>
      <c r="C183" s="14" t="s">
        <v>517</v>
      </c>
      <c r="D183" s="15">
        <v>0</v>
      </c>
      <c r="E183" s="15">
        <v>0</v>
      </c>
      <c r="F183" s="15">
        <v>0</v>
      </c>
      <c r="G183" s="15" t="e">
        <f t="shared" si="18"/>
        <v>#DIV/0!</v>
      </c>
    </row>
    <row r="184" spans="1:7" ht="116.25" customHeight="1" x14ac:dyDescent="0.2">
      <c r="A184" s="23" t="s">
        <v>287</v>
      </c>
      <c r="B184" s="13" t="s">
        <v>320</v>
      </c>
      <c r="C184" s="14" t="s">
        <v>490</v>
      </c>
      <c r="D184" s="15">
        <v>391.1</v>
      </c>
      <c r="E184" s="15">
        <v>391.1</v>
      </c>
      <c r="F184" s="15">
        <v>765</v>
      </c>
      <c r="G184" s="15">
        <f t="shared" si="18"/>
        <v>195.60214778828944</v>
      </c>
    </row>
    <row r="185" spans="1:7" ht="67.5" customHeight="1" x14ac:dyDescent="0.2">
      <c r="A185" s="23" t="s">
        <v>287</v>
      </c>
      <c r="B185" s="13" t="s">
        <v>367</v>
      </c>
      <c r="C185" s="14" t="s">
        <v>493</v>
      </c>
      <c r="D185" s="15">
        <v>26.9</v>
      </c>
      <c r="E185" s="15">
        <v>26.9</v>
      </c>
      <c r="F185" s="15">
        <v>-5</v>
      </c>
      <c r="G185" s="15">
        <f t="shared" si="18"/>
        <v>-18.587360594795541</v>
      </c>
    </row>
    <row r="186" spans="1:7" ht="66.75" customHeight="1" x14ac:dyDescent="0.2">
      <c r="A186" s="23" t="s">
        <v>287</v>
      </c>
      <c r="B186" s="13" t="s">
        <v>312</v>
      </c>
      <c r="C186" s="14" t="s">
        <v>486</v>
      </c>
      <c r="D186" s="15">
        <v>9.6</v>
      </c>
      <c r="E186" s="15">
        <v>9.6</v>
      </c>
      <c r="F186" s="15">
        <v>7.8</v>
      </c>
      <c r="G186" s="15">
        <f t="shared" si="18"/>
        <v>81.25</v>
      </c>
    </row>
    <row r="187" spans="1:7" ht="91.5" customHeight="1" x14ac:dyDescent="0.2">
      <c r="A187" s="23" t="s">
        <v>287</v>
      </c>
      <c r="B187" s="13" t="s">
        <v>383</v>
      </c>
      <c r="C187" s="14" t="s">
        <v>518</v>
      </c>
      <c r="D187" s="15">
        <v>64.2</v>
      </c>
      <c r="E187" s="15">
        <v>64.2</v>
      </c>
      <c r="F187" s="15">
        <v>0</v>
      </c>
      <c r="G187" s="15">
        <f t="shared" si="18"/>
        <v>0</v>
      </c>
    </row>
    <row r="188" spans="1:7" ht="113.45" customHeight="1" x14ac:dyDescent="0.2">
      <c r="A188" s="23" t="s">
        <v>287</v>
      </c>
      <c r="B188" s="13" t="s">
        <v>368</v>
      </c>
      <c r="C188" s="14" t="s">
        <v>494</v>
      </c>
      <c r="D188" s="15">
        <v>0.5</v>
      </c>
      <c r="E188" s="15">
        <v>0.5</v>
      </c>
      <c r="F188" s="15">
        <v>0</v>
      </c>
      <c r="G188" s="15">
        <f t="shared" si="18"/>
        <v>0</v>
      </c>
    </row>
    <row r="189" spans="1:7" ht="54" customHeight="1" x14ac:dyDescent="0.2">
      <c r="A189" s="23" t="s">
        <v>287</v>
      </c>
      <c r="B189" s="13" t="s">
        <v>369</v>
      </c>
      <c r="C189" s="14" t="s">
        <v>487</v>
      </c>
      <c r="D189" s="15">
        <v>17.399999999999999</v>
      </c>
      <c r="E189" s="15">
        <v>17.399999999999999</v>
      </c>
      <c r="F189" s="15">
        <v>72.5</v>
      </c>
      <c r="G189" s="15">
        <f t="shared" si="18"/>
        <v>416.66666666666669</v>
      </c>
    </row>
    <row r="190" spans="1:7" ht="63.75" hidden="1" x14ac:dyDescent="0.2">
      <c r="A190" s="23" t="s">
        <v>287</v>
      </c>
      <c r="B190" s="13" t="s">
        <v>285</v>
      </c>
      <c r="C190" s="14" t="s">
        <v>519</v>
      </c>
      <c r="D190" s="15">
        <v>0</v>
      </c>
      <c r="E190" s="15">
        <v>0</v>
      </c>
      <c r="F190" s="15">
        <v>0</v>
      </c>
      <c r="G190" s="15" t="e">
        <f t="shared" si="18"/>
        <v>#DIV/0!</v>
      </c>
    </row>
    <row r="191" spans="1:7" ht="78" customHeight="1" x14ac:dyDescent="0.2">
      <c r="A191" s="23" t="s">
        <v>287</v>
      </c>
      <c r="B191" s="13" t="s">
        <v>370</v>
      </c>
      <c r="C191" s="14" t="s">
        <v>520</v>
      </c>
      <c r="D191" s="15">
        <v>2.2999999999999998</v>
      </c>
      <c r="E191" s="15">
        <v>2.2999999999999998</v>
      </c>
      <c r="F191" s="15">
        <v>0</v>
      </c>
      <c r="G191" s="15">
        <f t="shared" si="18"/>
        <v>0</v>
      </c>
    </row>
    <row r="192" spans="1:7" ht="166.5" customHeight="1" x14ac:dyDescent="0.2">
      <c r="A192" s="23" t="s">
        <v>287</v>
      </c>
      <c r="B192" s="13" t="s">
        <v>445</v>
      </c>
      <c r="C192" s="14" t="s">
        <v>521</v>
      </c>
      <c r="D192" s="15">
        <v>0</v>
      </c>
      <c r="E192" s="15">
        <v>0</v>
      </c>
      <c r="F192" s="15">
        <v>3.5</v>
      </c>
      <c r="G192" s="15"/>
    </row>
    <row r="193" spans="1:7" ht="105.75" customHeight="1" x14ac:dyDescent="0.2">
      <c r="A193" s="23" t="s">
        <v>287</v>
      </c>
      <c r="B193" s="13" t="s">
        <v>416</v>
      </c>
      <c r="C193" s="14" t="s">
        <v>404</v>
      </c>
      <c r="D193" s="15">
        <v>0</v>
      </c>
      <c r="E193" s="15">
        <v>0</v>
      </c>
      <c r="F193" s="15">
        <v>12</v>
      </c>
      <c r="G193" s="15"/>
    </row>
    <row r="194" spans="1:7" ht="85.15" customHeight="1" x14ac:dyDescent="0.2">
      <c r="A194" s="23" t="s">
        <v>287</v>
      </c>
      <c r="B194" s="13" t="s">
        <v>313</v>
      </c>
      <c r="C194" s="14" t="s">
        <v>488</v>
      </c>
      <c r="D194" s="15">
        <v>1</v>
      </c>
      <c r="E194" s="15">
        <v>1</v>
      </c>
      <c r="F194" s="15">
        <v>2.2000000000000002</v>
      </c>
      <c r="G194" s="15">
        <f t="shared" si="18"/>
        <v>220.00000000000003</v>
      </c>
    </row>
    <row r="195" spans="1:7" ht="65.25" customHeight="1" x14ac:dyDescent="0.2">
      <c r="A195" s="23" t="s">
        <v>287</v>
      </c>
      <c r="B195" s="13" t="s">
        <v>314</v>
      </c>
      <c r="C195" s="14" t="s">
        <v>489</v>
      </c>
      <c r="D195" s="15">
        <v>494.7</v>
      </c>
      <c r="E195" s="15">
        <v>494.7</v>
      </c>
      <c r="F195" s="15">
        <v>1104.5999999999999</v>
      </c>
      <c r="G195" s="15">
        <f>F195/E195*100</f>
        <v>223.28684050939964</v>
      </c>
    </row>
    <row r="196" spans="1:7" ht="165.75" x14ac:dyDescent="0.2">
      <c r="A196" s="23" t="s">
        <v>287</v>
      </c>
      <c r="B196" s="13" t="s">
        <v>384</v>
      </c>
      <c r="C196" s="14" t="s">
        <v>530</v>
      </c>
      <c r="D196" s="15">
        <v>13.8</v>
      </c>
      <c r="E196" s="15">
        <v>13.8</v>
      </c>
      <c r="F196" s="15">
        <v>22</v>
      </c>
      <c r="G196" s="15">
        <f t="shared" ref="G196:G197" si="19">F196/E196*100</f>
        <v>159.42028985507247</v>
      </c>
    </row>
    <row r="197" spans="1:7" ht="123" customHeight="1" x14ac:dyDescent="0.2">
      <c r="A197" s="23" t="s">
        <v>287</v>
      </c>
      <c r="B197" s="13" t="s">
        <v>385</v>
      </c>
      <c r="C197" s="14" t="s">
        <v>531</v>
      </c>
      <c r="D197" s="15">
        <v>114.7</v>
      </c>
      <c r="E197" s="15">
        <v>114.7</v>
      </c>
      <c r="F197" s="15">
        <v>241.6</v>
      </c>
      <c r="G197" s="15">
        <f t="shared" si="19"/>
        <v>210.63644289450738</v>
      </c>
    </row>
    <row r="198" spans="1:7" s="11" customFormat="1" ht="19.149999999999999" customHeight="1" x14ac:dyDescent="0.2">
      <c r="A198" s="7" t="s">
        <v>140</v>
      </c>
      <c r="B198" s="13" t="s">
        <v>18</v>
      </c>
      <c r="C198" s="9" t="s">
        <v>141</v>
      </c>
      <c r="D198" s="10">
        <f>SUM(D200:D212)</f>
        <v>226.7</v>
      </c>
      <c r="E198" s="10">
        <f t="shared" ref="E198" si="20">SUM(E200:E212)</f>
        <v>11677.499999999998</v>
      </c>
      <c r="F198" s="10">
        <f>SUM(F199:F212)</f>
        <v>11332.8</v>
      </c>
      <c r="G198" s="10">
        <f t="shared" si="18"/>
        <v>97.048169556840094</v>
      </c>
    </row>
    <row r="199" spans="1:7" s="11" customFormat="1" ht="25.5" hidden="1" x14ac:dyDescent="0.2">
      <c r="A199" s="23" t="s">
        <v>140</v>
      </c>
      <c r="B199" s="13" t="s">
        <v>156</v>
      </c>
      <c r="C199" s="35" t="s">
        <v>157</v>
      </c>
      <c r="D199" s="17">
        <v>0</v>
      </c>
      <c r="E199" s="17">
        <v>0</v>
      </c>
      <c r="F199" s="17">
        <v>0</v>
      </c>
      <c r="G199" s="17" t="e">
        <f t="shared" si="18"/>
        <v>#DIV/0!</v>
      </c>
    </row>
    <row r="200" spans="1:7" ht="56.25" customHeight="1" x14ac:dyDescent="0.2">
      <c r="A200" s="12" t="s">
        <v>140</v>
      </c>
      <c r="B200" s="13" t="s">
        <v>240</v>
      </c>
      <c r="C200" s="14" t="s">
        <v>241</v>
      </c>
      <c r="D200" s="15">
        <v>162</v>
      </c>
      <c r="E200" s="15">
        <v>2457.6</v>
      </c>
      <c r="F200" s="15">
        <v>2553</v>
      </c>
      <c r="G200" s="15">
        <f t="shared" si="18"/>
        <v>103.8818359375</v>
      </c>
    </row>
    <row r="201" spans="1:7" ht="42" customHeight="1" x14ac:dyDescent="0.2">
      <c r="A201" s="12" t="s">
        <v>140</v>
      </c>
      <c r="B201" s="13" t="s">
        <v>242</v>
      </c>
      <c r="C201" s="35" t="s">
        <v>243</v>
      </c>
      <c r="D201" s="15">
        <v>0</v>
      </c>
      <c r="E201" s="15">
        <v>193.1</v>
      </c>
      <c r="F201" s="15">
        <v>193</v>
      </c>
      <c r="G201" s="15">
        <f t="shared" si="18"/>
        <v>99.948213360952877</v>
      </c>
    </row>
    <row r="202" spans="1:7" ht="44.45" customHeight="1" x14ac:dyDescent="0.2">
      <c r="A202" s="12" t="s">
        <v>140</v>
      </c>
      <c r="B202" s="13" t="s">
        <v>265</v>
      </c>
      <c r="C202" s="14" t="s">
        <v>142</v>
      </c>
      <c r="D202" s="15">
        <v>0</v>
      </c>
      <c r="E202" s="15">
        <v>6878.9</v>
      </c>
      <c r="F202" s="15">
        <v>6878.9</v>
      </c>
      <c r="G202" s="15">
        <f t="shared" si="18"/>
        <v>100</v>
      </c>
    </row>
    <row r="203" spans="1:7" ht="44.45" hidden="1" customHeight="1" x14ac:dyDescent="0.2">
      <c r="A203" s="12" t="s">
        <v>140</v>
      </c>
      <c r="B203" s="13" t="s">
        <v>321</v>
      </c>
      <c r="C203" s="14" t="s">
        <v>322</v>
      </c>
      <c r="D203" s="15">
        <v>0</v>
      </c>
      <c r="E203" s="15">
        <v>0</v>
      </c>
      <c r="F203" s="15">
        <v>0</v>
      </c>
      <c r="G203" s="15" t="e">
        <f t="shared" si="18"/>
        <v>#DIV/0!</v>
      </c>
    </row>
    <row r="204" spans="1:7" ht="18" customHeight="1" x14ac:dyDescent="0.2">
      <c r="A204" s="12" t="s">
        <v>140</v>
      </c>
      <c r="B204" s="13" t="s">
        <v>448</v>
      </c>
      <c r="C204" s="14" t="s">
        <v>433</v>
      </c>
      <c r="D204" s="15">
        <v>0</v>
      </c>
      <c r="E204" s="15">
        <v>100</v>
      </c>
      <c r="F204" s="15">
        <v>100</v>
      </c>
      <c r="G204" s="15">
        <f t="shared" si="18"/>
        <v>100</v>
      </c>
    </row>
    <row r="205" spans="1:7" ht="15" customHeight="1" x14ac:dyDescent="0.2">
      <c r="A205" s="12" t="s">
        <v>140</v>
      </c>
      <c r="B205" s="13" t="s">
        <v>266</v>
      </c>
      <c r="C205" s="14" t="s">
        <v>143</v>
      </c>
      <c r="D205" s="15">
        <v>64.7</v>
      </c>
      <c r="E205" s="15">
        <v>901.5</v>
      </c>
      <c r="F205" s="15">
        <v>461.5</v>
      </c>
      <c r="G205" s="15">
        <f t="shared" si="18"/>
        <v>51.192457016084305</v>
      </c>
    </row>
    <row r="206" spans="1:7" ht="25.5" hidden="1" x14ac:dyDescent="0.2">
      <c r="A206" s="12" t="s">
        <v>140</v>
      </c>
      <c r="B206" s="13" t="s">
        <v>267</v>
      </c>
      <c r="C206" s="14" t="s">
        <v>152</v>
      </c>
      <c r="D206" s="15">
        <v>0</v>
      </c>
      <c r="E206" s="15">
        <v>0</v>
      </c>
      <c r="F206" s="15">
        <v>0</v>
      </c>
      <c r="G206" s="15" t="e">
        <f t="shared" si="18"/>
        <v>#DIV/0!</v>
      </c>
    </row>
    <row r="207" spans="1:7" ht="27" customHeight="1" x14ac:dyDescent="0.2">
      <c r="A207" s="12" t="s">
        <v>140</v>
      </c>
      <c r="B207" s="13" t="s">
        <v>475</v>
      </c>
      <c r="C207" s="14" t="s">
        <v>434</v>
      </c>
      <c r="D207" s="15">
        <v>0</v>
      </c>
      <c r="E207" s="15">
        <v>1000</v>
      </c>
      <c r="F207" s="15">
        <v>1000</v>
      </c>
      <c r="G207" s="15">
        <f t="shared" si="18"/>
        <v>100</v>
      </c>
    </row>
    <row r="208" spans="1:7" ht="25.5" hidden="1" x14ac:dyDescent="0.2">
      <c r="A208" s="12" t="s">
        <v>140</v>
      </c>
      <c r="B208" s="13" t="s">
        <v>372</v>
      </c>
      <c r="C208" s="14" t="s">
        <v>371</v>
      </c>
      <c r="D208" s="15">
        <v>0</v>
      </c>
      <c r="E208" s="15">
        <v>0</v>
      </c>
      <c r="F208" s="15">
        <v>0</v>
      </c>
      <c r="G208" s="15" t="e">
        <f t="shared" si="18"/>
        <v>#DIV/0!</v>
      </c>
    </row>
    <row r="209" spans="1:7" ht="25.5" x14ac:dyDescent="0.2">
      <c r="A209" s="12" t="s">
        <v>140</v>
      </c>
      <c r="B209" s="37" t="s">
        <v>465</v>
      </c>
      <c r="C209" s="34" t="s">
        <v>466</v>
      </c>
      <c r="D209" s="15">
        <v>0</v>
      </c>
      <c r="E209" s="15">
        <v>162</v>
      </c>
      <c r="F209" s="15">
        <v>162</v>
      </c>
      <c r="G209" s="15">
        <f t="shared" si="18"/>
        <v>100</v>
      </c>
    </row>
    <row r="210" spans="1:7" ht="26.45" hidden="1" customHeight="1" x14ac:dyDescent="0.2">
      <c r="A210" s="12" t="s">
        <v>140</v>
      </c>
      <c r="B210" s="13" t="s">
        <v>268</v>
      </c>
      <c r="C210" s="14" t="s">
        <v>145</v>
      </c>
      <c r="D210" s="15">
        <v>0</v>
      </c>
      <c r="E210" s="15">
        <v>0</v>
      </c>
      <c r="F210" s="15">
        <v>0</v>
      </c>
      <c r="G210" s="15" t="e">
        <f t="shared" si="18"/>
        <v>#DIV/0!</v>
      </c>
    </row>
    <row r="211" spans="1:7" ht="26.45" hidden="1" customHeight="1" x14ac:dyDescent="0.2">
      <c r="A211" s="12" t="s">
        <v>140</v>
      </c>
      <c r="B211" s="13" t="s">
        <v>269</v>
      </c>
      <c r="C211" s="14" t="s">
        <v>146</v>
      </c>
      <c r="D211" s="15">
        <v>0</v>
      </c>
      <c r="E211" s="15">
        <v>0</v>
      </c>
      <c r="F211" s="15">
        <v>0</v>
      </c>
      <c r="G211" s="15" t="e">
        <f t="shared" si="18"/>
        <v>#DIV/0!</v>
      </c>
    </row>
    <row r="212" spans="1:7" ht="35.450000000000003" customHeight="1" x14ac:dyDescent="0.2">
      <c r="A212" s="12" t="s">
        <v>140</v>
      </c>
      <c r="B212" s="13" t="s">
        <v>264</v>
      </c>
      <c r="C212" s="14" t="s">
        <v>147</v>
      </c>
      <c r="D212" s="15">
        <v>0</v>
      </c>
      <c r="E212" s="15">
        <v>-15.6</v>
      </c>
      <c r="F212" s="15">
        <v>-15.6</v>
      </c>
      <c r="G212" s="15">
        <f t="shared" si="18"/>
        <v>100</v>
      </c>
    </row>
    <row r="213" spans="1:7" s="11" customFormat="1" ht="22.9" customHeight="1" x14ac:dyDescent="0.2">
      <c r="A213" s="7" t="s">
        <v>148</v>
      </c>
      <c r="B213" s="13" t="s">
        <v>18</v>
      </c>
      <c r="C213" s="9" t="s">
        <v>149</v>
      </c>
      <c r="D213" s="10">
        <f>SUM(D214:D234)</f>
        <v>1861280.3</v>
      </c>
      <c r="E213" s="10">
        <f t="shared" ref="E213" si="21">SUM(E215:E234)</f>
        <v>1886963.4</v>
      </c>
      <c r="F213" s="10">
        <f>SUM(F214:F234)</f>
        <v>1887092.1000000003</v>
      </c>
      <c r="G213" s="10">
        <f t="shared" si="18"/>
        <v>100.00682048205071</v>
      </c>
    </row>
    <row r="214" spans="1:7" s="11" customFormat="1" ht="25.5" hidden="1" x14ac:dyDescent="0.2">
      <c r="A214" s="23" t="s">
        <v>148</v>
      </c>
      <c r="B214" s="13" t="s">
        <v>156</v>
      </c>
      <c r="C214" s="35" t="s">
        <v>157</v>
      </c>
      <c r="D214" s="17"/>
      <c r="E214" s="17">
        <v>0</v>
      </c>
      <c r="F214" s="17"/>
      <c r="G214" s="10" t="e">
        <f t="shared" si="18"/>
        <v>#DIV/0!</v>
      </c>
    </row>
    <row r="215" spans="1:7" ht="58.9" customHeight="1" x14ac:dyDescent="0.2">
      <c r="A215" s="12" t="s">
        <v>148</v>
      </c>
      <c r="B215" s="13" t="s">
        <v>240</v>
      </c>
      <c r="C215" s="14" t="s">
        <v>241</v>
      </c>
      <c r="D215" s="15">
        <v>0</v>
      </c>
      <c r="E215" s="15">
        <v>26683.200000000001</v>
      </c>
      <c r="F215" s="15">
        <v>26720.7</v>
      </c>
      <c r="G215" s="17">
        <f t="shared" si="18"/>
        <v>100.14053786652275</v>
      </c>
    </row>
    <row r="216" spans="1:7" ht="73.900000000000006" customHeight="1" x14ac:dyDescent="0.2">
      <c r="A216" s="12" t="s">
        <v>148</v>
      </c>
      <c r="B216" s="13" t="s">
        <v>248</v>
      </c>
      <c r="C216" s="14" t="s">
        <v>249</v>
      </c>
      <c r="D216" s="15">
        <v>0</v>
      </c>
      <c r="E216" s="15">
        <v>76.3</v>
      </c>
      <c r="F216" s="15">
        <v>76.3</v>
      </c>
      <c r="G216" s="17">
        <f t="shared" si="18"/>
        <v>100</v>
      </c>
    </row>
    <row r="217" spans="1:7" ht="46.15" customHeight="1" x14ac:dyDescent="0.2">
      <c r="A217" s="12" t="s">
        <v>148</v>
      </c>
      <c r="B217" s="13" t="s">
        <v>242</v>
      </c>
      <c r="C217" s="35" t="s">
        <v>243</v>
      </c>
      <c r="D217" s="15">
        <v>0</v>
      </c>
      <c r="E217" s="15">
        <v>1156.5999999999999</v>
      </c>
      <c r="F217" s="15">
        <v>1543.5</v>
      </c>
      <c r="G217" s="15">
        <f t="shared" si="18"/>
        <v>133.4514957634446</v>
      </c>
    </row>
    <row r="218" spans="1:7" ht="60" customHeight="1" x14ac:dyDescent="0.2">
      <c r="A218" s="12" t="s">
        <v>148</v>
      </c>
      <c r="B218" s="36" t="s">
        <v>244</v>
      </c>
      <c r="C218" s="35" t="s">
        <v>245</v>
      </c>
      <c r="D218" s="15">
        <v>0</v>
      </c>
      <c r="E218" s="15">
        <v>95</v>
      </c>
      <c r="F218" s="15">
        <v>97.8</v>
      </c>
      <c r="G218" s="15">
        <f t="shared" si="18"/>
        <v>102.94736842105263</v>
      </c>
    </row>
    <row r="219" spans="1:7" ht="52.9" hidden="1" customHeight="1" x14ac:dyDescent="0.2">
      <c r="A219" s="12" t="s">
        <v>148</v>
      </c>
      <c r="B219" s="13" t="s">
        <v>150</v>
      </c>
      <c r="C219" s="14" t="s">
        <v>151</v>
      </c>
      <c r="D219" s="15">
        <v>0</v>
      </c>
      <c r="E219" s="15">
        <v>0</v>
      </c>
      <c r="F219" s="15">
        <v>0</v>
      </c>
      <c r="G219" s="15" t="e">
        <f t="shared" si="18"/>
        <v>#DIV/0!</v>
      </c>
    </row>
    <row r="220" spans="1:7" ht="52.9" customHeight="1" x14ac:dyDescent="0.2">
      <c r="A220" s="12" t="s">
        <v>148</v>
      </c>
      <c r="B220" s="13" t="s">
        <v>335</v>
      </c>
      <c r="C220" s="14" t="s">
        <v>333</v>
      </c>
      <c r="D220" s="15">
        <v>0</v>
      </c>
      <c r="E220" s="15">
        <v>0</v>
      </c>
      <c r="F220" s="15">
        <v>16</v>
      </c>
      <c r="G220" s="15"/>
    </row>
    <row r="221" spans="1:7" hidden="1" x14ac:dyDescent="0.2">
      <c r="A221" s="12" t="s">
        <v>148</v>
      </c>
      <c r="B221" s="36" t="s">
        <v>158</v>
      </c>
      <c r="C221" s="35" t="s">
        <v>159</v>
      </c>
      <c r="D221" s="15">
        <v>0</v>
      </c>
      <c r="E221" s="15">
        <v>0</v>
      </c>
      <c r="F221" s="15">
        <v>0</v>
      </c>
      <c r="G221" s="15" t="e">
        <f t="shared" si="18"/>
        <v>#DIV/0!</v>
      </c>
    </row>
    <row r="222" spans="1:7" hidden="1" x14ac:dyDescent="0.2">
      <c r="A222" s="12" t="s">
        <v>148</v>
      </c>
      <c r="B222" s="36" t="s">
        <v>195</v>
      </c>
      <c r="C222" s="35" t="s">
        <v>210</v>
      </c>
      <c r="D222" s="15">
        <v>0</v>
      </c>
      <c r="E222" s="15">
        <v>0</v>
      </c>
      <c r="F222" s="15">
        <v>0</v>
      </c>
      <c r="G222" s="15" t="e">
        <f t="shared" si="18"/>
        <v>#DIV/0!</v>
      </c>
    </row>
    <row r="223" spans="1:7" ht="51" hidden="1" x14ac:dyDescent="0.2">
      <c r="A223" s="12" t="s">
        <v>148</v>
      </c>
      <c r="B223" s="36" t="s">
        <v>342</v>
      </c>
      <c r="C223" s="35" t="s">
        <v>341</v>
      </c>
      <c r="D223" s="15">
        <v>0</v>
      </c>
      <c r="E223" s="15">
        <v>0</v>
      </c>
      <c r="F223" s="15">
        <v>0</v>
      </c>
      <c r="G223" s="15" t="e">
        <f t="shared" si="18"/>
        <v>#DIV/0!</v>
      </c>
    </row>
    <row r="224" spans="1:7" ht="25.5" hidden="1" x14ac:dyDescent="0.2">
      <c r="A224" s="12" t="s">
        <v>148</v>
      </c>
      <c r="B224" s="37" t="s">
        <v>252</v>
      </c>
      <c r="C224" s="39" t="s">
        <v>211</v>
      </c>
      <c r="D224" s="15">
        <v>0</v>
      </c>
      <c r="E224" s="15">
        <v>0</v>
      </c>
      <c r="F224" s="15">
        <v>0</v>
      </c>
      <c r="G224" s="15" t="e">
        <f t="shared" si="18"/>
        <v>#DIV/0!</v>
      </c>
    </row>
    <row r="225" spans="1:7" ht="19.899999999999999" customHeight="1" x14ac:dyDescent="0.2">
      <c r="A225" s="12" t="s">
        <v>148</v>
      </c>
      <c r="B225" s="13" t="s">
        <v>266</v>
      </c>
      <c r="C225" s="14" t="s">
        <v>143</v>
      </c>
      <c r="D225" s="15">
        <v>41011.699999999997</v>
      </c>
      <c r="E225" s="15">
        <v>57006.2</v>
      </c>
      <c r="F225" s="15">
        <v>56555.8</v>
      </c>
      <c r="G225" s="15">
        <f t="shared" si="18"/>
        <v>99.209910500963062</v>
      </c>
    </row>
    <row r="226" spans="1:7" ht="32.450000000000003" customHeight="1" x14ac:dyDescent="0.2">
      <c r="A226" s="12" t="s">
        <v>148</v>
      </c>
      <c r="B226" s="13" t="s">
        <v>267</v>
      </c>
      <c r="C226" s="14" t="s">
        <v>152</v>
      </c>
      <c r="D226" s="15">
        <v>1661139.1</v>
      </c>
      <c r="E226" s="15">
        <v>1638062.8</v>
      </c>
      <c r="F226" s="15">
        <v>1638062.8</v>
      </c>
      <c r="G226" s="15">
        <f t="shared" si="18"/>
        <v>100</v>
      </c>
    </row>
    <row r="227" spans="1:7" ht="46.9" customHeight="1" x14ac:dyDescent="0.2">
      <c r="A227" s="12" t="s">
        <v>148</v>
      </c>
      <c r="B227" s="13" t="s">
        <v>388</v>
      </c>
      <c r="C227" s="14" t="s">
        <v>389</v>
      </c>
      <c r="D227" s="15">
        <v>61988.2</v>
      </c>
      <c r="E227" s="15">
        <v>71421.2</v>
      </c>
      <c r="F227" s="15">
        <v>71421.2</v>
      </c>
      <c r="G227" s="15">
        <f t="shared" ref="G227:G293" si="22">F227/E227*100</f>
        <v>100</v>
      </c>
    </row>
    <row r="228" spans="1:7" ht="23.45" customHeight="1" x14ac:dyDescent="0.2">
      <c r="A228" s="12" t="s">
        <v>148</v>
      </c>
      <c r="B228" s="13" t="s">
        <v>270</v>
      </c>
      <c r="C228" s="14" t="s">
        <v>144</v>
      </c>
      <c r="D228" s="15">
        <v>97141.3</v>
      </c>
      <c r="E228" s="15">
        <v>112027.3</v>
      </c>
      <c r="F228" s="15">
        <v>112027.3</v>
      </c>
      <c r="G228" s="15">
        <f t="shared" si="22"/>
        <v>100</v>
      </c>
    </row>
    <row r="229" spans="1:7" ht="27" customHeight="1" x14ac:dyDescent="0.2">
      <c r="A229" s="12" t="s">
        <v>148</v>
      </c>
      <c r="B229" s="13" t="s">
        <v>465</v>
      </c>
      <c r="C229" s="14" t="s">
        <v>466</v>
      </c>
      <c r="D229" s="15">
        <v>0</v>
      </c>
      <c r="E229" s="15">
        <v>0</v>
      </c>
      <c r="F229" s="15">
        <v>18.8</v>
      </c>
      <c r="G229" s="15"/>
    </row>
    <row r="230" spans="1:7" ht="13.15" hidden="1" customHeight="1" x14ac:dyDescent="0.2">
      <c r="A230" s="12" t="s">
        <v>148</v>
      </c>
      <c r="B230" s="13" t="s">
        <v>271</v>
      </c>
      <c r="C230" s="14" t="s">
        <v>153</v>
      </c>
      <c r="D230" s="15">
        <v>0</v>
      </c>
      <c r="E230" s="15">
        <v>0</v>
      </c>
      <c r="F230" s="15">
        <v>0</v>
      </c>
      <c r="G230" s="15" t="e">
        <f t="shared" si="22"/>
        <v>#DIV/0!</v>
      </c>
    </row>
    <row r="231" spans="1:7" ht="25.5" hidden="1" x14ac:dyDescent="0.2">
      <c r="A231" s="12" t="s">
        <v>148</v>
      </c>
      <c r="B231" s="33" t="s">
        <v>268</v>
      </c>
      <c r="C231" s="34" t="s">
        <v>145</v>
      </c>
      <c r="D231" s="15">
        <v>0</v>
      </c>
      <c r="E231" s="15">
        <v>0</v>
      </c>
      <c r="F231" s="15">
        <v>0</v>
      </c>
      <c r="G231" s="15" t="e">
        <f t="shared" si="22"/>
        <v>#DIV/0!</v>
      </c>
    </row>
    <row r="232" spans="1:7" ht="29.25" customHeight="1" x14ac:dyDescent="0.2">
      <c r="A232" s="12" t="s">
        <v>148</v>
      </c>
      <c r="B232" s="13" t="s">
        <v>269</v>
      </c>
      <c r="C232" s="14" t="s">
        <v>146</v>
      </c>
      <c r="D232" s="15">
        <v>0</v>
      </c>
      <c r="E232" s="15">
        <v>20803.900000000001</v>
      </c>
      <c r="F232" s="15">
        <v>20942.599999999999</v>
      </c>
      <c r="G232" s="15">
        <f t="shared" si="22"/>
        <v>100.66670191646756</v>
      </c>
    </row>
    <row r="233" spans="1:7" ht="52.5" customHeight="1" x14ac:dyDescent="0.2">
      <c r="A233" s="12" t="s">
        <v>148</v>
      </c>
      <c r="B233" s="13" t="s">
        <v>420</v>
      </c>
      <c r="C233" s="14" t="s">
        <v>405</v>
      </c>
      <c r="D233" s="15">
        <v>0</v>
      </c>
      <c r="E233" s="15">
        <v>-1070</v>
      </c>
      <c r="F233" s="15">
        <v>-1070</v>
      </c>
      <c r="G233" s="15">
        <f t="shared" si="22"/>
        <v>100</v>
      </c>
    </row>
    <row r="234" spans="1:7" ht="30.6" customHeight="1" x14ac:dyDescent="0.2">
      <c r="A234" s="12" t="s">
        <v>148</v>
      </c>
      <c r="B234" s="13" t="s">
        <v>264</v>
      </c>
      <c r="C234" s="14" t="s">
        <v>147</v>
      </c>
      <c r="D234" s="15">
        <v>0</v>
      </c>
      <c r="E234" s="15">
        <v>-39299.1</v>
      </c>
      <c r="F234" s="15">
        <v>-39320.699999999997</v>
      </c>
      <c r="G234" s="15">
        <f t="shared" si="22"/>
        <v>100.05496309075781</v>
      </c>
    </row>
    <row r="235" spans="1:7" s="11" customFormat="1" ht="26.45" customHeight="1" x14ac:dyDescent="0.2">
      <c r="A235" s="7" t="s">
        <v>154</v>
      </c>
      <c r="B235" s="13" t="s">
        <v>18</v>
      </c>
      <c r="C235" s="9" t="s">
        <v>155</v>
      </c>
      <c r="D235" s="10">
        <f>SUM(D236:D244)</f>
        <v>63576.6</v>
      </c>
      <c r="E235" s="10">
        <f t="shared" ref="E235" si="23">SUM(E237:E243)</f>
        <v>64218.7</v>
      </c>
      <c r="F235" s="10">
        <f>SUM(F236:F244)</f>
        <v>64073.7</v>
      </c>
      <c r="G235" s="10">
        <f t="shared" si="22"/>
        <v>99.774209069943794</v>
      </c>
    </row>
    <row r="236" spans="1:7" s="11" customFormat="1" ht="25.5" hidden="1" x14ac:dyDescent="0.2">
      <c r="A236" s="23" t="s">
        <v>154</v>
      </c>
      <c r="B236" s="36" t="s">
        <v>246</v>
      </c>
      <c r="C236" s="35" t="s">
        <v>247</v>
      </c>
      <c r="D236" s="17">
        <v>0</v>
      </c>
      <c r="E236" s="17">
        <v>0</v>
      </c>
      <c r="F236" s="17">
        <v>0</v>
      </c>
      <c r="G236" s="17" t="e">
        <f t="shared" si="22"/>
        <v>#DIV/0!</v>
      </c>
    </row>
    <row r="237" spans="1:7" s="22" customFormat="1" ht="26.45" customHeight="1" x14ac:dyDescent="0.2">
      <c r="A237" s="12" t="s">
        <v>154</v>
      </c>
      <c r="B237" s="13" t="s">
        <v>156</v>
      </c>
      <c r="C237" s="14" t="s">
        <v>157</v>
      </c>
      <c r="D237" s="15">
        <v>0</v>
      </c>
      <c r="E237" s="15">
        <v>16.8</v>
      </c>
      <c r="F237" s="15">
        <v>16.8</v>
      </c>
      <c r="G237" s="15">
        <f t="shared" si="22"/>
        <v>100</v>
      </c>
    </row>
    <row r="238" spans="1:7" ht="45.6" customHeight="1" x14ac:dyDescent="0.2">
      <c r="A238" s="12" t="s">
        <v>154</v>
      </c>
      <c r="B238" s="13" t="s">
        <v>242</v>
      </c>
      <c r="C238" s="35" t="s">
        <v>243</v>
      </c>
      <c r="D238" s="15">
        <v>0</v>
      </c>
      <c r="E238" s="15">
        <v>625.29999999999995</v>
      </c>
      <c r="F238" s="15">
        <v>300.8</v>
      </c>
      <c r="G238" s="15">
        <f t="shared" si="22"/>
        <v>48.104909643371187</v>
      </c>
    </row>
    <row r="239" spans="1:7" ht="58.9" customHeight="1" x14ac:dyDescent="0.2">
      <c r="A239" s="12" t="s">
        <v>154</v>
      </c>
      <c r="B239" s="13" t="s">
        <v>150</v>
      </c>
      <c r="C239" s="35" t="s">
        <v>151</v>
      </c>
      <c r="D239" s="15">
        <v>0</v>
      </c>
      <c r="E239" s="15">
        <v>0</v>
      </c>
      <c r="F239" s="15">
        <v>4.2</v>
      </c>
      <c r="G239" s="15"/>
    </row>
    <row r="240" spans="1:7" ht="22.9" customHeight="1" x14ac:dyDescent="0.2">
      <c r="A240" s="12" t="s">
        <v>154</v>
      </c>
      <c r="B240" s="13" t="s">
        <v>158</v>
      </c>
      <c r="C240" s="35" t="s">
        <v>159</v>
      </c>
      <c r="D240" s="15">
        <v>0</v>
      </c>
      <c r="E240" s="15">
        <v>0</v>
      </c>
      <c r="F240" s="15">
        <v>175.3</v>
      </c>
      <c r="G240" s="15"/>
    </row>
    <row r="241" spans="1:7" ht="31.9" customHeight="1" x14ac:dyDescent="0.2">
      <c r="A241" s="12" t="s">
        <v>154</v>
      </c>
      <c r="B241" s="13" t="s">
        <v>390</v>
      </c>
      <c r="C241" s="35" t="s">
        <v>391</v>
      </c>
      <c r="D241" s="15">
        <v>1178.0999999999999</v>
      </c>
      <c r="E241" s="15">
        <v>1178.0999999999999</v>
      </c>
      <c r="F241" s="15">
        <v>1178.0999999999999</v>
      </c>
      <c r="G241" s="15">
        <f t="shared" si="22"/>
        <v>100</v>
      </c>
    </row>
    <row r="242" spans="1:7" ht="36.6" customHeight="1" x14ac:dyDescent="0.2">
      <c r="A242" s="12" t="s">
        <v>154</v>
      </c>
      <c r="B242" s="13" t="s">
        <v>417</v>
      </c>
      <c r="C242" s="35" t="s">
        <v>406</v>
      </c>
      <c r="D242" s="15">
        <v>62398.5</v>
      </c>
      <c r="E242" s="15">
        <v>62398.5</v>
      </c>
      <c r="F242" s="15">
        <v>62398.5</v>
      </c>
      <c r="G242" s="15">
        <f t="shared" si="22"/>
        <v>100</v>
      </c>
    </row>
    <row r="243" spans="1:7" hidden="1" x14ac:dyDescent="0.2">
      <c r="A243" s="12" t="s">
        <v>154</v>
      </c>
      <c r="B243" s="13" t="s">
        <v>421</v>
      </c>
      <c r="C243" s="14" t="s">
        <v>422</v>
      </c>
      <c r="D243" s="15">
        <v>0</v>
      </c>
      <c r="E243" s="15">
        <v>0</v>
      </c>
      <c r="F243" s="15">
        <v>0</v>
      </c>
      <c r="G243" s="15"/>
    </row>
    <row r="244" spans="1:7" ht="26.45" hidden="1" customHeight="1" x14ac:dyDescent="0.2">
      <c r="A244" s="12" t="s">
        <v>154</v>
      </c>
      <c r="B244" s="13" t="s">
        <v>267</v>
      </c>
      <c r="C244" s="14" t="s">
        <v>152</v>
      </c>
      <c r="D244" s="15">
        <v>0</v>
      </c>
      <c r="E244" s="15">
        <v>0</v>
      </c>
      <c r="F244" s="15">
        <v>0</v>
      </c>
      <c r="G244" s="15" t="e">
        <f t="shared" si="22"/>
        <v>#DIV/0!</v>
      </c>
    </row>
    <row r="245" spans="1:7" s="11" customFormat="1" ht="35.450000000000003" customHeight="1" x14ac:dyDescent="0.2">
      <c r="A245" s="7" t="s">
        <v>160</v>
      </c>
      <c r="B245" s="13" t="s">
        <v>18</v>
      </c>
      <c r="C245" s="9" t="s">
        <v>161</v>
      </c>
      <c r="D245" s="10">
        <f>SUM(D246:D285)</f>
        <v>480908.79999999993</v>
      </c>
      <c r="E245" s="10">
        <f>SUM(E246:E285)</f>
        <v>951272.50000000012</v>
      </c>
      <c r="F245" s="10">
        <f>SUM(F246:F285)</f>
        <v>914421.69999999972</v>
      </c>
      <c r="G245" s="10">
        <f t="shared" si="22"/>
        <v>96.126157331363999</v>
      </c>
    </row>
    <row r="246" spans="1:7" ht="59.45" customHeight="1" x14ac:dyDescent="0.2">
      <c r="A246" s="12" t="s">
        <v>160</v>
      </c>
      <c r="B246" s="13" t="s">
        <v>162</v>
      </c>
      <c r="C246" s="14" t="s">
        <v>163</v>
      </c>
      <c r="D246" s="15">
        <v>163794</v>
      </c>
      <c r="E246" s="15">
        <v>147056.6</v>
      </c>
      <c r="F246" s="15">
        <v>133144.4</v>
      </c>
      <c r="G246" s="15">
        <f t="shared" si="22"/>
        <v>90.539560958161687</v>
      </c>
    </row>
    <row r="247" spans="1:7" ht="58.15" customHeight="1" x14ac:dyDescent="0.2">
      <c r="A247" s="12" t="s">
        <v>160</v>
      </c>
      <c r="B247" s="13" t="s">
        <v>164</v>
      </c>
      <c r="C247" s="14" t="s">
        <v>165</v>
      </c>
      <c r="D247" s="15">
        <v>8075.7</v>
      </c>
      <c r="E247" s="15">
        <v>6051.3</v>
      </c>
      <c r="F247" s="15">
        <v>5080.8999999999996</v>
      </c>
      <c r="G247" s="15">
        <f t="shared" si="22"/>
        <v>83.963776378629376</v>
      </c>
    </row>
    <row r="248" spans="1:7" ht="50.45" customHeight="1" x14ac:dyDescent="0.2">
      <c r="A248" s="12" t="s">
        <v>160</v>
      </c>
      <c r="B248" s="13" t="s">
        <v>166</v>
      </c>
      <c r="C248" s="14" t="s">
        <v>167</v>
      </c>
      <c r="D248" s="15">
        <v>2929.3</v>
      </c>
      <c r="E248" s="15">
        <v>2929.3</v>
      </c>
      <c r="F248" s="15">
        <v>1904.4</v>
      </c>
      <c r="G248" s="15">
        <f t="shared" si="22"/>
        <v>65.012118936264642</v>
      </c>
    </row>
    <row r="249" spans="1:7" ht="33.6" customHeight="1" x14ac:dyDescent="0.2">
      <c r="A249" s="12" t="s">
        <v>160</v>
      </c>
      <c r="B249" s="26" t="s">
        <v>168</v>
      </c>
      <c r="C249" s="24" t="s">
        <v>169</v>
      </c>
      <c r="D249" s="15">
        <v>30036</v>
      </c>
      <c r="E249" s="15">
        <v>30036</v>
      </c>
      <c r="F249" s="15">
        <v>27568.799999999999</v>
      </c>
      <c r="G249" s="15">
        <f t="shared" si="22"/>
        <v>91.785856971634033</v>
      </c>
    </row>
    <row r="250" spans="1:7" ht="72" customHeight="1" x14ac:dyDescent="0.2">
      <c r="A250" s="12" t="s">
        <v>160</v>
      </c>
      <c r="B250" s="26" t="s">
        <v>170</v>
      </c>
      <c r="C250" s="24" t="s">
        <v>171</v>
      </c>
      <c r="D250" s="15">
        <v>9725</v>
      </c>
      <c r="E250" s="15">
        <v>9725</v>
      </c>
      <c r="F250" s="15">
        <v>9580.6</v>
      </c>
      <c r="G250" s="15">
        <f t="shared" si="22"/>
        <v>98.515167095115686</v>
      </c>
    </row>
    <row r="251" spans="1:7" ht="62.45" customHeight="1" x14ac:dyDescent="0.2">
      <c r="A251" s="12" t="s">
        <v>160</v>
      </c>
      <c r="B251" s="26" t="s">
        <v>172</v>
      </c>
      <c r="C251" s="24" t="s">
        <v>173</v>
      </c>
      <c r="D251" s="15">
        <v>91.8</v>
      </c>
      <c r="E251" s="15">
        <v>91.8</v>
      </c>
      <c r="F251" s="15">
        <v>91</v>
      </c>
      <c r="G251" s="15">
        <f t="shared" si="22"/>
        <v>99.128540305010887</v>
      </c>
    </row>
    <row r="252" spans="1:7" ht="39.6" customHeight="1" x14ac:dyDescent="0.2">
      <c r="A252" s="12" t="s">
        <v>160</v>
      </c>
      <c r="B252" s="13" t="s">
        <v>174</v>
      </c>
      <c r="C252" s="14" t="s">
        <v>175</v>
      </c>
      <c r="D252" s="15">
        <v>8026.4</v>
      </c>
      <c r="E252" s="15">
        <v>18221.599999999999</v>
      </c>
      <c r="F252" s="15">
        <v>18221.599999999999</v>
      </c>
      <c r="G252" s="15">
        <f t="shared" si="22"/>
        <v>100</v>
      </c>
    </row>
    <row r="253" spans="1:7" ht="62.45" customHeight="1" x14ac:dyDescent="0.2">
      <c r="A253" s="12" t="s">
        <v>160</v>
      </c>
      <c r="B253" s="13" t="s">
        <v>176</v>
      </c>
      <c r="C253" s="14" t="s">
        <v>177</v>
      </c>
      <c r="D253" s="15">
        <v>18322.2</v>
      </c>
      <c r="E253" s="15">
        <v>22272.2</v>
      </c>
      <c r="F253" s="15">
        <v>22344.799999999999</v>
      </c>
      <c r="G253" s="15">
        <f t="shared" si="22"/>
        <v>100.3259669004409</v>
      </c>
    </row>
    <row r="254" spans="1:7" ht="34.15" customHeight="1" x14ac:dyDescent="0.2">
      <c r="A254" s="12" t="s">
        <v>160</v>
      </c>
      <c r="B254" s="13" t="s">
        <v>156</v>
      </c>
      <c r="C254" s="14" t="s">
        <v>157</v>
      </c>
      <c r="D254" s="15">
        <v>11220.3</v>
      </c>
      <c r="E254" s="15">
        <v>10384.5</v>
      </c>
      <c r="F254" s="15">
        <v>9751.4</v>
      </c>
      <c r="G254" s="15">
        <f t="shared" si="22"/>
        <v>93.903413741634168</v>
      </c>
    </row>
    <row r="255" spans="1:7" ht="33.6" customHeight="1" x14ac:dyDescent="0.2">
      <c r="A255" s="12" t="s">
        <v>160</v>
      </c>
      <c r="B255" s="13" t="s">
        <v>178</v>
      </c>
      <c r="C255" s="24" t="s">
        <v>179</v>
      </c>
      <c r="D255" s="15">
        <v>1112</v>
      </c>
      <c r="E255" s="15">
        <v>1112</v>
      </c>
      <c r="F255" s="15">
        <v>1373</v>
      </c>
      <c r="G255" s="15">
        <f t="shared" si="22"/>
        <v>123.47122302158273</v>
      </c>
    </row>
    <row r="256" spans="1:7" ht="50.45" customHeight="1" x14ac:dyDescent="0.2">
      <c r="A256" s="12" t="s">
        <v>160</v>
      </c>
      <c r="B256" s="13" t="s">
        <v>242</v>
      </c>
      <c r="C256" s="35" t="s">
        <v>243</v>
      </c>
      <c r="D256" s="15">
        <v>165.5</v>
      </c>
      <c r="E256" s="15">
        <v>788.9</v>
      </c>
      <c r="F256" s="15">
        <v>758.7</v>
      </c>
      <c r="G256" s="15">
        <f t="shared" si="22"/>
        <v>96.17188490302955</v>
      </c>
    </row>
    <row r="257" spans="1:7" ht="59.45" customHeight="1" x14ac:dyDescent="0.2">
      <c r="A257" s="12" t="s">
        <v>160</v>
      </c>
      <c r="B257" s="13" t="s">
        <v>244</v>
      </c>
      <c r="C257" s="35" t="s">
        <v>245</v>
      </c>
      <c r="D257" s="15">
        <v>0</v>
      </c>
      <c r="E257" s="15">
        <v>151728.70000000001</v>
      </c>
      <c r="F257" s="15">
        <v>162351.6</v>
      </c>
      <c r="G257" s="15">
        <f t="shared" si="22"/>
        <v>107.00124630343501</v>
      </c>
    </row>
    <row r="258" spans="1:7" ht="21" customHeight="1" x14ac:dyDescent="0.2">
      <c r="A258" s="12" t="s">
        <v>160</v>
      </c>
      <c r="B258" s="13" t="s">
        <v>180</v>
      </c>
      <c r="C258" s="14" t="s">
        <v>181</v>
      </c>
      <c r="D258" s="15">
        <v>851.3</v>
      </c>
      <c r="E258" s="15">
        <v>1127.8</v>
      </c>
      <c r="F258" s="15">
        <v>2055.1</v>
      </c>
      <c r="G258" s="15">
        <f t="shared" si="22"/>
        <v>182.22202518176982</v>
      </c>
    </row>
    <row r="259" spans="1:7" ht="52.9" hidden="1" customHeight="1" x14ac:dyDescent="0.2">
      <c r="A259" s="12" t="s">
        <v>160</v>
      </c>
      <c r="B259" s="13" t="s">
        <v>182</v>
      </c>
      <c r="C259" s="14" t="s">
        <v>183</v>
      </c>
      <c r="D259" s="15">
        <v>0</v>
      </c>
      <c r="E259" s="15">
        <v>0</v>
      </c>
      <c r="F259" s="15">
        <v>0</v>
      </c>
      <c r="G259" s="15" t="e">
        <f t="shared" si="22"/>
        <v>#DIV/0!</v>
      </c>
    </row>
    <row r="260" spans="1:7" ht="84.6" customHeight="1" x14ac:dyDescent="0.2">
      <c r="A260" s="12" t="s">
        <v>160</v>
      </c>
      <c r="B260" s="27" t="s">
        <v>184</v>
      </c>
      <c r="C260" s="14" t="s">
        <v>185</v>
      </c>
      <c r="D260" s="15">
        <v>39097.199999999997</v>
      </c>
      <c r="E260" s="15">
        <v>24557.200000000001</v>
      </c>
      <c r="F260" s="15">
        <v>22221.200000000001</v>
      </c>
      <c r="G260" s="15">
        <f t="shared" si="22"/>
        <v>90.487514863258028</v>
      </c>
    </row>
    <row r="261" spans="1:7" ht="87" customHeight="1" x14ac:dyDescent="0.2">
      <c r="A261" s="12" t="s">
        <v>160</v>
      </c>
      <c r="B261" s="27" t="s">
        <v>186</v>
      </c>
      <c r="C261" s="14" t="s">
        <v>187</v>
      </c>
      <c r="D261" s="15">
        <v>29614.2</v>
      </c>
      <c r="E261" s="15">
        <v>34614.199999999997</v>
      </c>
      <c r="F261" s="15">
        <v>30281.3</v>
      </c>
      <c r="G261" s="15">
        <f t="shared" si="22"/>
        <v>87.482304949991629</v>
      </c>
    </row>
    <row r="262" spans="1:7" ht="52.5" customHeight="1" x14ac:dyDescent="0.2">
      <c r="A262" s="12" t="s">
        <v>160</v>
      </c>
      <c r="B262" s="13" t="s">
        <v>150</v>
      </c>
      <c r="C262" s="14" t="s">
        <v>188</v>
      </c>
      <c r="D262" s="15">
        <v>0</v>
      </c>
      <c r="E262" s="15">
        <v>0</v>
      </c>
      <c r="F262" s="15">
        <v>0.6</v>
      </c>
      <c r="G262" s="15"/>
    </row>
    <row r="263" spans="1:7" ht="38.450000000000003" customHeight="1" x14ac:dyDescent="0.2">
      <c r="A263" s="12" t="s">
        <v>160</v>
      </c>
      <c r="B263" s="13" t="s">
        <v>189</v>
      </c>
      <c r="C263" s="14" t="s">
        <v>190</v>
      </c>
      <c r="D263" s="15">
        <v>4217.2</v>
      </c>
      <c r="E263" s="15">
        <v>4217.2</v>
      </c>
      <c r="F263" s="15">
        <v>2336.9</v>
      </c>
      <c r="G263" s="15">
        <f t="shared" si="22"/>
        <v>55.413544531916912</v>
      </c>
    </row>
    <row r="264" spans="1:7" ht="43.15" hidden="1" customHeight="1" x14ac:dyDescent="0.2">
      <c r="A264" s="12" t="s">
        <v>160</v>
      </c>
      <c r="B264" s="13" t="s">
        <v>191</v>
      </c>
      <c r="C264" s="14" t="s">
        <v>192</v>
      </c>
      <c r="D264" s="15">
        <v>0</v>
      </c>
      <c r="E264" s="15">
        <v>0</v>
      </c>
      <c r="F264" s="15">
        <v>0</v>
      </c>
      <c r="G264" s="15" t="e">
        <f t="shared" si="22"/>
        <v>#DIV/0!</v>
      </c>
    </row>
    <row r="265" spans="1:7" ht="63.6" customHeight="1" x14ac:dyDescent="0.2">
      <c r="A265" s="12" t="s">
        <v>160</v>
      </c>
      <c r="B265" s="13" t="s">
        <v>193</v>
      </c>
      <c r="C265" s="14" t="s">
        <v>194</v>
      </c>
      <c r="D265" s="15">
        <v>2567.3000000000002</v>
      </c>
      <c r="E265" s="15">
        <v>6357</v>
      </c>
      <c r="F265" s="15">
        <v>6761.8</v>
      </c>
      <c r="G265" s="15">
        <f t="shared" si="22"/>
        <v>106.36778354569768</v>
      </c>
    </row>
    <row r="266" spans="1:7" ht="59.45" customHeight="1" x14ac:dyDescent="0.2">
      <c r="A266" s="12" t="s">
        <v>160</v>
      </c>
      <c r="B266" s="13" t="s">
        <v>324</v>
      </c>
      <c r="C266" s="14" t="s">
        <v>323</v>
      </c>
      <c r="D266" s="15">
        <v>0</v>
      </c>
      <c r="E266" s="15">
        <v>0</v>
      </c>
      <c r="F266" s="15">
        <v>945.8</v>
      </c>
      <c r="G266" s="15"/>
    </row>
    <row r="267" spans="1:7" ht="51" hidden="1" x14ac:dyDescent="0.2">
      <c r="A267" s="12" t="s">
        <v>160</v>
      </c>
      <c r="B267" s="13" t="s">
        <v>335</v>
      </c>
      <c r="C267" s="14" t="s">
        <v>333</v>
      </c>
      <c r="D267" s="15">
        <v>0</v>
      </c>
      <c r="E267" s="15">
        <v>0</v>
      </c>
      <c r="F267" s="15">
        <v>0</v>
      </c>
      <c r="G267" s="15" t="e">
        <f t="shared" si="22"/>
        <v>#DIV/0!</v>
      </c>
    </row>
    <row r="268" spans="1:7" ht="23.45" customHeight="1" x14ac:dyDescent="0.2">
      <c r="A268" s="12" t="s">
        <v>160</v>
      </c>
      <c r="B268" s="13" t="s">
        <v>158</v>
      </c>
      <c r="C268" s="14" t="s">
        <v>159</v>
      </c>
      <c r="D268" s="15">
        <v>0</v>
      </c>
      <c r="E268" s="15">
        <v>0</v>
      </c>
      <c r="F268" s="15">
        <v>-301.5</v>
      </c>
      <c r="G268" s="15"/>
    </row>
    <row r="269" spans="1:7" ht="18.600000000000001" customHeight="1" x14ac:dyDescent="0.2">
      <c r="A269" s="12" t="s">
        <v>160</v>
      </c>
      <c r="B269" s="13" t="s">
        <v>195</v>
      </c>
      <c r="C269" s="14" t="s">
        <v>196</v>
      </c>
      <c r="D269" s="15">
        <v>0</v>
      </c>
      <c r="E269" s="15">
        <v>49340</v>
      </c>
      <c r="F269" s="15">
        <v>51987.4</v>
      </c>
      <c r="G269" s="15">
        <f t="shared" si="22"/>
        <v>105.36562626672072</v>
      </c>
    </row>
    <row r="270" spans="1:7" ht="26.45" hidden="1" customHeight="1" x14ac:dyDescent="0.2">
      <c r="A270" s="12" t="s">
        <v>160</v>
      </c>
      <c r="B270" s="13" t="s">
        <v>272</v>
      </c>
      <c r="C270" s="19" t="s">
        <v>197</v>
      </c>
      <c r="D270" s="15">
        <v>0</v>
      </c>
      <c r="E270" s="15">
        <v>0</v>
      </c>
      <c r="F270" s="15">
        <v>0</v>
      </c>
      <c r="G270" s="15" t="e">
        <f t="shared" si="22"/>
        <v>#DIV/0!</v>
      </c>
    </row>
    <row r="271" spans="1:7" ht="32.450000000000003" customHeight="1" x14ac:dyDescent="0.2">
      <c r="A271" s="12" t="s">
        <v>160</v>
      </c>
      <c r="B271" s="13" t="s">
        <v>273</v>
      </c>
      <c r="C271" s="19" t="s">
        <v>198</v>
      </c>
      <c r="D271" s="15">
        <f>32700-32700</f>
        <v>0</v>
      </c>
      <c r="E271" s="15">
        <v>4897.6000000000004</v>
      </c>
      <c r="F271" s="15">
        <v>4837</v>
      </c>
      <c r="G271" s="15">
        <f t="shared" si="22"/>
        <v>98.76265926167919</v>
      </c>
    </row>
    <row r="272" spans="1:7" ht="26.45" hidden="1" customHeight="1" x14ac:dyDescent="0.2">
      <c r="A272" s="12" t="s">
        <v>160</v>
      </c>
      <c r="B272" s="49" t="s">
        <v>260</v>
      </c>
      <c r="C272" s="41" t="s">
        <v>261</v>
      </c>
      <c r="D272" s="15">
        <v>0</v>
      </c>
      <c r="E272" s="15">
        <v>0</v>
      </c>
      <c r="F272" s="15">
        <v>0</v>
      </c>
      <c r="G272" s="15" t="e">
        <f t="shared" si="22"/>
        <v>#DIV/0!</v>
      </c>
    </row>
    <row r="273" spans="1:8" ht="26.45" customHeight="1" x14ac:dyDescent="0.2">
      <c r="A273" s="12" t="s">
        <v>160</v>
      </c>
      <c r="B273" s="13" t="s">
        <v>266</v>
      </c>
      <c r="C273" s="14" t="s">
        <v>143</v>
      </c>
      <c r="D273" s="15">
        <v>0</v>
      </c>
      <c r="E273" s="15">
        <v>48983.4</v>
      </c>
      <c r="F273" s="15">
        <v>48787.1</v>
      </c>
      <c r="G273" s="15">
        <f t="shared" si="22"/>
        <v>99.599251991490988</v>
      </c>
    </row>
    <row r="274" spans="1:8" ht="33" customHeight="1" x14ac:dyDescent="0.2">
      <c r="A274" s="12" t="s">
        <v>160</v>
      </c>
      <c r="B274" s="13" t="s">
        <v>267</v>
      </c>
      <c r="C274" s="14" t="s">
        <v>152</v>
      </c>
      <c r="D274" s="15">
        <v>478.8</v>
      </c>
      <c r="E274" s="15">
        <v>2110.6</v>
      </c>
      <c r="F274" s="15">
        <v>2110.6</v>
      </c>
      <c r="G274" s="15">
        <f t="shared" si="22"/>
        <v>100</v>
      </c>
    </row>
    <row r="275" spans="1:8" ht="50.45" customHeight="1" x14ac:dyDescent="0.2">
      <c r="A275" s="12" t="s">
        <v>160</v>
      </c>
      <c r="B275" s="13" t="s">
        <v>274</v>
      </c>
      <c r="C275" s="14" t="s">
        <v>199</v>
      </c>
      <c r="D275" s="15">
        <v>33443.9</v>
      </c>
      <c r="E275" s="15">
        <v>33443.9</v>
      </c>
      <c r="F275" s="15">
        <v>33443.9</v>
      </c>
      <c r="G275" s="15">
        <f t="shared" si="22"/>
        <v>100</v>
      </c>
    </row>
    <row r="276" spans="1:8" ht="74.45" customHeight="1" x14ac:dyDescent="0.2">
      <c r="A276" s="12" t="s">
        <v>160</v>
      </c>
      <c r="B276" s="37" t="s">
        <v>262</v>
      </c>
      <c r="C276" s="35" t="s">
        <v>263</v>
      </c>
      <c r="D276" s="15">
        <v>0</v>
      </c>
      <c r="E276" s="15">
        <v>1592.3</v>
      </c>
      <c r="F276" s="15">
        <v>1592.3</v>
      </c>
      <c r="G276" s="15">
        <f t="shared" si="22"/>
        <v>100</v>
      </c>
    </row>
    <row r="277" spans="1:8" ht="45" customHeight="1" x14ac:dyDescent="0.2">
      <c r="A277" s="12" t="s">
        <v>160</v>
      </c>
      <c r="B277" s="13" t="s">
        <v>275</v>
      </c>
      <c r="C277" s="14" t="s">
        <v>478</v>
      </c>
      <c r="D277" s="15">
        <v>0</v>
      </c>
      <c r="E277" s="15">
        <v>1592.3</v>
      </c>
      <c r="F277" s="15">
        <v>1592.3</v>
      </c>
      <c r="G277" s="15">
        <f t="shared" si="22"/>
        <v>100</v>
      </c>
    </row>
    <row r="278" spans="1:8" ht="56.45" customHeight="1" x14ac:dyDescent="0.2">
      <c r="A278" s="12" t="s">
        <v>160</v>
      </c>
      <c r="B278" s="13" t="s">
        <v>276</v>
      </c>
      <c r="C278" s="14" t="s">
        <v>479</v>
      </c>
      <c r="D278" s="15">
        <v>0</v>
      </c>
      <c r="E278" s="15">
        <v>835.1</v>
      </c>
      <c r="F278" s="15">
        <v>835.1</v>
      </c>
      <c r="G278" s="15">
        <f t="shared" si="22"/>
        <v>100</v>
      </c>
    </row>
    <row r="279" spans="1:8" ht="22.15" customHeight="1" x14ac:dyDescent="0.2">
      <c r="A279" s="12" t="s">
        <v>160</v>
      </c>
      <c r="B279" s="13" t="s">
        <v>277</v>
      </c>
      <c r="C279" s="14" t="s">
        <v>200</v>
      </c>
      <c r="D279" s="15">
        <v>863.8</v>
      </c>
      <c r="E279" s="15">
        <v>880.1</v>
      </c>
      <c r="F279" s="15">
        <v>880.1</v>
      </c>
      <c r="G279" s="15">
        <f t="shared" si="22"/>
        <v>100</v>
      </c>
    </row>
    <row r="280" spans="1:8" ht="19.899999999999999" customHeight="1" x14ac:dyDescent="0.2">
      <c r="A280" s="12" t="s">
        <v>160</v>
      </c>
      <c r="B280" s="13" t="s">
        <v>270</v>
      </c>
      <c r="C280" s="14" t="s">
        <v>144</v>
      </c>
      <c r="D280" s="15">
        <v>116276.9</v>
      </c>
      <c r="E280" s="15">
        <v>467142.8</v>
      </c>
      <c r="F280" s="15">
        <v>453736.6</v>
      </c>
      <c r="G280" s="15">
        <f t="shared" si="22"/>
        <v>97.130170902773187</v>
      </c>
      <c r="H280" s="44"/>
    </row>
    <row r="281" spans="1:8" ht="12.75" customHeight="1" x14ac:dyDescent="0.2">
      <c r="A281" s="12" t="s">
        <v>160</v>
      </c>
      <c r="B281" s="36" t="s">
        <v>271</v>
      </c>
      <c r="C281" s="35" t="s">
        <v>153</v>
      </c>
      <c r="D281" s="15">
        <v>0</v>
      </c>
      <c r="E281" s="15">
        <v>22061.7</v>
      </c>
      <c r="F281" s="15">
        <v>22061.7</v>
      </c>
      <c r="G281" s="15">
        <f t="shared" si="22"/>
        <v>100</v>
      </c>
    </row>
    <row r="282" spans="1:8" ht="28.5" customHeight="1" x14ac:dyDescent="0.2">
      <c r="A282" s="12" t="s">
        <v>160</v>
      </c>
      <c r="B282" s="36" t="s">
        <v>419</v>
      </c>
      <c r="C282" s="35" t="s">
        <v>407</v>
      </c>
      <c r="D282" s="15">
        <v>0</v>
      </c>
      <c r="E282" s="15">
        <v>-13.5</v>
      </c>
      <c r="F282" s="15">
        <v>-13.5</v>
      </c>
      <c r="G282" s="15">
        <f t="shared" si="22"/>
        <v>100</v>
      </c>
    </row>
    <row r="283" spans="1:8" ht="63.75" hidden="1" x14ac:dyDescent="0.2">
      <c r="A283" s="12" t="s">
        <v>160</v>
      </c>
      <c r="B283" s="36" t="s">
        <v>327</v>
      </c>
      <c r="C283" s="35" t="s">
        <v>325</v>
      </c>
      <c r="D283" s="15">
        <v>0</v>
      </c>
      <c r="E283" s="15">
        <v>0</v>
      </c>
      <c r="F283" s="15">
        <v>0</v>
      </c>
      <c r="G283" s="15" t="e">
        <f t="shared" si="22"/>
        <v>#DIV/0!</v>
      </c>
    </row>
    <row r="284" spans="1:8" ht="51" hidden="1" x14ac:dyDescent="0.2">
      <c r="A284" s="12" t="s">
        <v>160</v>
      </c>
      <c r="B284" s="36" t="s">
        <v>328</v>
      </c>
      <c r="C284" s="35" t="s">
        <v>326</v>
      </c>
      <c r="D284" s="15">
        <v>0</v>
      </c>
      <c r="E284" s="15">
        <v>0</v>
      </c>
      <c r="F284" s="15">
        <v>0</v>
      </c>
      <c r="G284" s="15" t="e">
        <f t="shared" si="22"/>
        <v>#DIV/0!</v>
      </c>
    </row>
    <row r="285" spans="1:8" ht="33.6" customHeight="1" x14ac:dyDescent="0.2">
      <c r="A285" s="12" t="s">
        <v>160</v>
      </c>
      <c r="B285" s="13" t="s">
        <v>264</v>
      </c>
      <c r="C285" s="14" t="s">
        <v>147</v>
      </c>
      <c r="D285" s="15">
        <v>0</v>
      </c>
      <c r="E285" s="15">
        <v>-152865.1</v>
      </c>
      <c r="F285" s="15">
        <v>-163901.29999999999</v>
      </c>
      <c r="G285" s="15">
        <f t="shared" si="22"/>
        <v>107.21956810285668</v>
      </c>
    </row>
    <row r="286" spans="1:8" s="11" customFormat="1" ht="19.149999999999999" customHeight="1" x14ac:dyDescent="0.2">
      <c r="A286" s="7" t="s">
        <v>201</v>
      </c>
      <c r="B286" s="13" t="s">
        <v>18</v>
      </c>
      <c r="C286" s="9" t="s">
        <v>202</v>
      </c>
      <c r="D286" s="10">
        <f>SUM(D287:D295)</f>
        <v>52</v>
      </c>
      <c r="E286" s="10">
        <f t="shared" ref="E286" si="24">SUM(E287:E295)</f>
        <v>11503.000000000002</v>
      </c>
      <c r="F286" s="10">
        <f>SUM(F287:F295)</f>
        <v>11653.3</v>
      </c>
      <c r="G286" s="10">
        <f t="shared" si="22"/>
        <v>101.30661566547855</v>
      </c>
    </row>
    <row r="287" spans="1:8" ht="59.45" customHeight="1" x14ac:dyDescent="0.2">
      <c r="A287" s="12" t="s">
        <v>201</v>
      </c>
      <c r="B287" s="13" t="s">
        <v>240</v>
      </c>
      <c r="C287" s="14" t="s">
        <v>241</v>
      </c>
      <c r="D287" s="15">
        <v>0</v>
      </c>
      <c r="E287" s="15">
        <v>5300.8</v>
      </c>
      <c r="F287" s="15">
        <v>5318.9</v>
      </c>
      <c r="G287" s="15">
        <f t="shared" si="22"/>
        <v>100.34145789314819</v>
      </c>
    </row>
    <row r="288" spans="1:8" ht="38.25" x14ac:dyDescent="0.2">
      <c r="A288" s="12" t="s">
        <v>201</v>
      </c>
      <c r="B288" s="36" t="s">
        <v>242</v>
      </c>
      <c r="C288" s="35" t="s">
        <v>243</v>
      </c>
      <c r="D288" s="15">
        <v>0</v>
      </c>
      <c r="E288" s="15">
        <v>95.6</v>
      </c>
      <c r="F288" s="15">
        <v>96.9</v>
      </c>
      <c r="G288" s="15">
        <f t="shared" si="22"/>
        <v>101.35983263598327</v>
      </c>
    </row>
    <row r="289" spans="1:10" ht="40.5" customHeight="1" x14ac:dyDescent="0.2">
      <c r="A289" s="12" t="s">
        <v>201</v>
      </c>
      <c r="B289" s="36" t="s">
        <v>436</v>
      </c>
      <c r="C289" s="35" t="s">
        <v>435</v>
      </c>
      <c r="D289" s="15">
        <v>0</v>
      </c>
      <c r="E289" s="15">
        <v>2409.6</v>
      </c>
      <c r="F289" s="15">
        <v>2409.6</v>
      </c>
      <c r="G289" s="15">
        <f t="shared" si="22"/>
        <v>100</v>
      </c>
    </row>
    <row r="290" spans="1:10" ht="38.25" hidden="1" x14ac:dyDescent="0.2">
      <c r="A290" s="12" t="s">
        <v>201</v>
      </c>
      <c r="B290" s="36" t="s">
        <v>344</v>
      </c>
      <c r="C290" s="35" t="s">
        <v>343</v>
      </c>
      <c r="D290" s="15">
        <v>0</v>
      </c>
      <c r="E290" s="15">
        <v>0</v>
      </c>
      <c r="F290" s="15">
        <v>0</v>
      </c>
      <c r="G290" s="15" t="e">
        <f t="shared" si="22"/>
        <v>#DIV/0!</v>
      </c>
    </row>
    <row r="291" spans="1:10" x14ac:dyDescent="0.2">
      <c r="A291" s="12" t="s">
        <v>201</v>
      </c>
      <c r="B291" s="13" t="s">
        <v>266</v>
      </c>
      <c r="C291" s="14" t="s">
        <v>143</v>
      </c>
      <c r="D291" s="15">
        <v>52</v>
      </c>
      <c r="E291" s="15">
        <v>3611.7</v>
      </c>
      <c r="F291" s="15">
        <v>3611.7</v>
      </c>
      <c r="G291" s="15">
        <f t="shared" si="22"/>
        <v>100</v>
      </c>
    </row>
    <row r="292" spans="1:10" ht="25.5" x14ac:dyDescent="0.2">
      <c r="A292" s="12" t="s">
        <v>201</v>
      </c>
      <c r="B292" s="37" t="s">
        <v>465</v>
      </c>
      <c r="C292" s="34" t="s">
        <v>466</v>
      </c>
      <c r="D292" s="15">
        <v>0</v>
      </c>
      <c r="E292" s="15">
        <v>0</v>
      </c>
      <c r="F292" s="15">
        <v>123.6</v>
      </c>
      <c r="G292" s="15"/>
    </row>
    <row r="293" spans="1:10" ht="26.45" hidden="1" customHeight="1" x14ac:dyDescent="0.2">
      <c r="A293" s="12" t="s">
        <v>201</v>
      </c>
      <c r="B293" s="13" t="s">
        <v>268</v>
      </c>
      <c r="C293" s="14" t="s">
        <v>145</v>
      </c>
      <c r="D293" s="15">
        <v>0</v>
      </c>
      <c r="E293" s="15">
        <v>0</v>
      </c>
      <c r="F293" s="15">
        <v>0</v>
      </c>
      <c r="G293" s="15" t="e">
        <f t="shared" si="22"/>
        <v>#DIV/0!</v>
      </c>
    </row>
    <row r="294" spans="1:10" ht="26.45" customHeight="1" x14ac:dyDescent="0.2">
      <c r="A294" s="12" t="s">
        <v>201</v>
      </c>
      <c r="B294" s="13" t="s">
        <v>269</v>
      </c>
      <c r="C294" s="14" t="s">
        <v>146</v>
      </c>
      <c r="D294" s="15">
        <v>0</v>
      </c>
      <c r="E294" s="15">
        <v>92.2</v>
      </c>
      <c r="F294" s="15">
        <v>99.5</v>
      </c>
      <c r="G294" s="15">
        <f t="shared" ref="G294:G295" si="25">F294/E294*100</f>
        <v>107.9175704989154</v>
      </c>
    </row>
    <row r="295" spans="1:10" ht="26.45" customHeight="1" x14ac:dyDescent="0.2">
      <c r="A295" s="12" t="s">
        <v>201</v>
      </c>
      <c r="B295" s="13" t="s">
        <v>264</v>
      </c>
      <c r="C295" s="14" t="s">
        <v>147</v>
      </c>
      <c r="D295" s="15">
        <v>0</v>
      </c>
      <c r="E295" s="15">
        <v>-6.9</v>
      </c>
      <c r="F295" s="15">
        <v>-6.9</v>
      </c>
      <c r="G295" s="15">
        <f t="shared" si="25"/>
        <v>100</v>
      </c>
    </row>
    <row r="296" spans="1:10" s="11" customFormat="1" ht="13.15" customHeight="1" x14ac:dyDescent="0.2">
      <c r="A296" s="7" t="s">
        <v>203</v>
      </c>
      <c r="B296" s="13" t="s">
        <v>18</v>
      </c>
      <c r="C296" s="9" t="s">
        <v>204</v>
      </c>
      <c r="D296" s="10">
        <f>SUM(D297:D334)</f>
        <v>358275.10000000003</v>
      </c>
      <c r="E296" s="10">
        <f>SUM(E297:E334)</f>
        <v>461154.9</v>
      </c>
      <c r="F296" s="10">
        <f>SUM(F297:F334)</f>
        <v>379657</v>
      </c>
      <c r="G296" s="10">
        <f t="shared" ref="G296:G364" si="26">F296/E296*100</f>
        <v>82.327434881424864</v>
      </c>
    </row>
    <row r="297" spans="1:10" s="11" customFormat="1" ht="51.75" customHeight="1" x14ac:dyDescent="0.2">
      <c r="A297" s="23" t="s">
        <v>203</v>
      </c>
      <c r="B297" s="13" t="s">
        <v>330</v>
      </c>
      <c r="C297" s="19" t="s">
        <v>329</v>
      </c>
      <c r="D297" s="17">
        <v>4</v>
      </c>
      <c r="E297" s="17">
        <v>4</v>
      </c>
      <c r="F297" s="17">
        <v>4.5999999999999996</v>
      </c>
      <c r="G297" s="17">
        <f t="shared" si="26"/>
        <v>114.99999999999999</v>
      </c>
    </row>
    <row r="298" spans="1:10" ht="39.6" customHeight="1" x14ac:dyDescent="0.2">
      <c r="A298" s="12" t="s">
        <v>203</v>
      </c>
      <c r="B298" s="13" t="s">
        <v>205</v>
      </c>
      <c r="C298" s="14" t="s">
        <v>206</v>
      </c>
      <c r="D298" s="15">
        <v>160</v>
      </c>
      <c r="E298" s="15">
        <v>160</v>
      </c>
      <c r="F298" s="15">
        <v>225</v>
      </c>
      <c r="G298" s="15">
        <f t="shared" si="26"/>
        <v>140.625</v>
      </c>
    </row>
    <row r="299" spans="1:10" ht="39.6" customHeight="1" x14ac:dyDescent="0.2">
      <c r="A299" s="12" t="s">
        <v>203</v>
      </c>
      <c r="B299" s="13" t="s">
        <v>166</v>
      </c>
      <c r="C299" s="14" t="s">
        <v>167</v>
      </c>
      <c r="D299" s="15">
        <v>45</v>
      </c>
      <c r="E299" s="15">
        <v>45</v>
      </c>
      <c r="F299" s="15">
        <v>753</v>
      </c>
      <c r="G299" s="15">
        <f t="shared" si="26"/>
        <v>1673.3333333333335</v>
      </c>
    </row>
    <row r="300" spans="1:10" ht="52.9" customHeight="1" x14ac:dyDescent="0.2">
      <c r="A300" s="12" t="s">
        <v>203</v>
      </c>
      <c r="B300" s="13" t="s">
        <v>176</v>
      </c>
      <c r="C300" s="14" t="s">
        <v>177</v>
      </c>
      <c r="D300" s="15">
        <v>2154.9</v>
      </c>
      <c r="E300" s="15">
        <v>2442.4</v>
      </c>
      <c r="F300" s="15">
        <v>2787.6</v>
      </c>
      <c r="G300" s="15">
        <f t="shared" si="26"/>
        <v>114.1336390435637</v>
      </c>
    </row>
    <row r="301" spans="1:10" ht="26.45" customHeight="1" x14ac:dyDescent="0.2">
      <c r="A301" s="12" t="s">
        <v>203</v>
      </c>
      <c r="B301" s="13" t="s">
        <v>207</v>
      </c>
      <c r="C301" s="14" t="s">
        <v>208</v>
      </c>
      <c r="D301" s="15">
        <v>23.9</v>
      </c>
      <c r="E301" s="15">
        <v>23.9</v>
      </c>
      <c r="F301" s="15">
        <v>31.8</v>
      </c>
      <c r="G301" s="15">
        <f t="shared" si="26"/>
        <v>133.05439330543933</v>
      </c>
    </row>
    <row r="302" spans="1:10" ht="26.45" customHeight="1" x14ac:dyDescent="0.2">
      <c r="A302" s="12" t="s">
        <v>203</v>
      </c>
      <c r="B302" s="13" t="s">
        <v>156</v>
      </c>
      <c r="C302" s="14" t="s">
        <v>157</v>
      </c>
      <c r="D302" s="15">
        <v>5077.8999999999996</v>
      </c>
      <c r="E302" s="15">
        <v>3784.9</v>
      </c>
      <c r="F302" s="15">
        <v>3461.9</v>
      </c>
      <c r="G302" s="15">
        <f t="shared" si="26"/>
        <v>91.46608893233639</v>
      </c>
      <c r="J302" s="28"/>
    </row>
    <row r="303" spans="1:10" ht="51" x14ac:dyDescent="0.2">
      <c r="A303" s="12" t="s">
        <v>203</v>
      </c>
      <c r="B303" s="13" t="s">
        <v>240</v>
      </c>
      <c r="C303" s="14" t="s">
        <v>241</v>
      </c>
      <c r="D303" s="15">
        <v>0</v>
      </c>
      <c r="E303" s="15">
        <v>76.099999999999994</v>
      </c>
      <c r="F303" s="15">
        <v>122.6</v>
      </c>
      <c r="G303" s="15">
        <f t="shared" si="26"/>
        <v>161.10381077529567</v>
      </c>
      <c r="J303" s="28"/>
    </row>
    <row r="304" spans="1:10" ht="63.75" hidden="1" x14ac:dyDescent="0.2">
      <c r="A304" s="12" t="s">
        <v>203</v>
      </c>
      <c r="B304" s="36" t="s">
        <v>248</v>
      </c>
      <c r="C304" s="35" t="s">
        <v>249</v>
      </c>
      <c r="D304" s="15">
        <v>0</v>
      </c>
      <c r="E304" s="15">
        <v>0</v>
      </c>
      <c r="F304" s="15">
        <v>0</v>
      </c>
      <c r="G304" s="15" t="e">
        <f t="shared" si="26"/>
        <v>#DIV/0!</v>
      </c>
    </row>
    <row r="305" spans="1:7" ht="38.25" x14ac:dyDescent="0.2">
      <c r="A305" s="12" t="s">
        <v>203</v>
      </c>
      <c r="B305" s="36" t="s">
        <v>242</v>
      </c>
      <c r="C305" s="35" t="s">
        <v>243</v>
      </c>
      <c r="D305" s="15">
        <v>0</v>
      </c>
      <c r="E305" s="15">
        <v>6560.7</v>
      </c>
      <c r="F305" s="15">
        <v>5302.3</v>
      </c>
      <c r="G305" s="15">
        <f t="shared" si="26"/>
        <v>80.819119910985108</v>
      </c>
    </row>
    <row r="306" spans="1:7" ht="51" x14ac:dyDescent="0.2">
      <c r="A306" s="12" t="s">
        <v>203</v>
      </c>
      <c r="B306" s="36" t="s">
        <v>244</v>
      </c>
      <c r="C306" s="35" t="s">
        <v>245</v>
      </c>
      <c r="D306" s="15">
        <v>0</v>
      </c>
      <c r="E306" s="15">
        <v>942.2</v>
      </c>
      <c r="F306" s="15">
        <v>651</v>
      </c>
      <c r="G306" s="15">
        <f t="shared" si="26"/>
        <v>69.093610698365524</v>
      </c>
    </row>
    <row r="307" spans="1:7" ht="51" x14ac:dyDescent="0.2">
      <c r="A307" s="12" t="s">
        <v>203</v>
      </c>
      <c r="B307" s="36" t="s">
        <v>331</v>
      </c>
      <c r="C307" s="35" t="s">
        <v>522</v>
      </c>
      <c r="D307" s="15">
        <v>145</v>
      </c>
      <c r="E307" s="15">
        <v>145</v>
      </c>
      <c r="F307" s="15">
        <v>424.3</v>
      </c>
      <c r="G307" s="15">
        <f t="shared" si="26"/>
        <v>292.62068965517238</v>
      </c>
    </row>
    <row r="308" spans="1:7" ht="51" x14ac:dyDescent="0.2">
      <c r="A308" s="12" t="s">
        <v>203</v>
      </c>
      <c r="B308" s="36" t="s">
        <v>345</v>
      </c>
      <c r="C308" s="35" t="s">
        <v>523</v>
      </c>
      <c r="D308" s="15">
        <v>52.5</v>
      </c>
      <c r="E308" s="15">
        <v>52.5</v>
      </c>
      <c r="F308" s="15">
        <v>83</v>
      </c>
      <c r="G308" s="15">
        <f t="shared" si="26"/>
        <v>158.0952380952381</v>
      </c>
    </row>
    <row r="309" spans="1:7" ht="53.45" customHeight="1" x14ac:dyDescent="0.2">
      <c r="A309" s="12" t="s">
        <v>203</v>
      </c>
      <c r="B309" s="18" t="s">
        <v>332</v>
      </c>
      <c r="C309" s="19" t="s">
        <v>524</v>
      </c>
      <c r="D309" s="15">
        <v>0</v>
      </c>
      <c r="E309" s="15">
        <v>0</v>
      </c>
      <c r="F309" s="15">
        <v>39.6</v>
      </c>
      <c r="G309" s="15"/>
    </row>
    <row r="310" spans="1:7" ht="38.25" x14ac:dyDescent="0.2">
      <c r="A310" s="12" t="s">
        <v>203</v>
      </c>
      <c r="B310" s="18" t="s">
        <v>293</v>
      </c>
      <c r="C310" s="19" t="s">
        <v>291</v>
      </c>
      <c r="D310" s="15">
        <v>1359.1</v>
      </c>
      <c r="E310" s="15">
        <v>1359.1</v>
      </c>
      <c r="F310" s="15">
        <v>1564.4</v>
      </c>
      <c r="G310" s="15">
        <f t="shared" si="26"/>
        <v>115.10558457802959</v>
      </c>
    </row>
    <row r="311" spans="1:7" ht="52.5" customHeight="1" x14ac:dyDescent="0.2">
      <c r="A311" s="12" t="s">
        <v>203</v>
      </c>
      <c r="B311" s="18" t="s">
        <v>324</v>
      </c>
      <c r="C311" s="19" t="s">
        <v>323</v>
      </c>
      <c r="D311" s="15">
        <v>2686.7</v>
      </c>
      <c r="E311" s="15">
        <v>2686.7</v>
      </c>
      <c r="F311" s="15">
        <v>3429.6</v>
      </c>
      <c r="G311" s="15">
        <f t="shared" si="26"/>
        <v>127.65102169948264</v>
      </c>
    </row>
    <row r="312" spans="1:7" ht="38.25" customHeight="1" x14ac:dyDescent="0.2">
      <c r="A312" s="12" t="s">
        <v>203</v>
      </c>
      <c r="B312" s="18" t="s">
        <v>335</v>
      </c>
      <c r="C312" s="19" t="s">
        <v>333</v>
      </c>
      <c r="D312" s="15">
        <v>0</v>
      </c>
      <c r="E312" s="15">
        <v>0</v>
      </c>
      <c r="F312" s="15">
        <v>369.6</v>
      </c>
      <c r="G312" s="15"/>
    </row>
    <row r="313" spans="1:7" ht="56.25" hidden="1" customHeight="1" x14ac:dyDescent="0.2">
      <c r="A313" s="12" t="s">
        <v>203</v>
      </c>
      <c r="B313" s="18" t="s">
        <v>336</v>
      </c>
      <c r="C313" s="19" t="s">
        <v>334</v>
      </c>
      <c r="D313" s="15">
        <v>0</v>
      </c>
      <c r="E313" s="15">
        <v>0</v>
      </c>
      <c r="F313" s="15">
        <v>0</v>
      </c>
      <c r="G313" s="15" t="e">
        <f t="shared" si="26"/>
        <v>#DIV/0!</v>
      </c>
    </row>
    <row r="314" spans="1:7" ht="94.5" customHeight="1" x14ac:dyDescent="0.2">
      <c r="A314" s="12" t="s">
        <v>203</v>
      </c>
      <c r="B314" s="18" t="s">
        <v>298</v>
      </c>
      <c r="C314" s="19" t="s">
        <v>297</v>
      </c>
      <c r="D314" s="15">
        <v>0</v>
      </c>
      <c r="E314" s="15">
        <v>0</v>
      </c>
      <c r="F314" s="15">
        <v>35.9</v>
      </c>
      <c r="G314" s="15"/>
    </row>
    <row r="315" spans="1:7" ht="51" x14ac:dyDescent="0.2">
      <c r="A315" s="12" t="s">
        <v>203</v>
      </c>
      <c r="B315" s="13" t="s">
        <v>294</v>
      </c>
      <c r="C315" s="24" t="s">
        <v>292</v>
      </c>
      <c r="D315" s="15">
        <v>64.400000000000006</v>
      </c>
      <c r="E315" s="15">
        <v>64.400000000000006</v>
      </c>
      <c r="F315" s="15">
        <v>255.5</v>
      </c>
      <c r="G315" s="15">
        <f t="shared" si="26"/>
        <v>396.73913043478257</v>
      </c>
    </row>
    <row r="316" spans="1:7" hidden="1" x14ac:dyDescent="0.2">
      <c r="A316" s="12" t="s">
        <v>203</v>
      </c>
      <c r="B316" s="13" t="s">
        <v>158</v>
      </c>
      <c r="C316" s="24" t="s">
        <v>159</v>
      </c>
      <c r="D316" s="15">
        <v>0</v>
      </c>
      <c r="E316" s="15">
        <v>0</v>
      </c>
      <c r="F316" s="15">
        <v>0</v>
      </c>
      <c r="G316" s="15"/>
    </row>
    <row r="317" spans="1:7" x14ac:dyDescent="0.2">
      <c r="A317" s="12" t="s">
        <v>203</v>
      </c>
      <c r="B317" s="13" t="s">
        <v>195</v>
      </c>
      <c r="C317" s="24" t="s">
        <v>196</v>
      </c>
      <c r="D317" s="15">
        <v>116.8</v>
      </c>
      <c r="E317" s="15">
        <v>403.8</v>
      </c>
      <c r="F317" s="15">
        <v>394.4</v>
      </c>
      <c r="G317" s="15">
        <f t="shared" si="26"/>
        <v>97.67211490837046</v>
      </c>
    </row>
    <row r="318" spans="1:7" ht="28.15" customHeight="1" x14ac:dyDescent="0.2">
      <c r="A318" s="12" t="s">
        <v>203</v>
      </c>
      <c r="B318" s="13" t="s">
        <v>272</v>
      </c>
      <c r="C318" s="19" t="s">
        <v>211</v>
      </c>
      <c r="D318" s="15">
        <v>45701.599999999999</v>
      </c>
      <c r="E318" s="15">
        <v>143460.1</v>
      </c>
      <c r="F318" s="15">
        <v>143458.6</v>
      </c>
      <c r="G318" s="15">
        <f t="shared" si="26"/>
        <v>99.998954413108592</v>
      </c>
    </row>
    <row r="319" spans="1:7" ht="28.15" hidden="1" customHeight="1" x14ac:dyDescent="0.2">
      <c r="A319" s="12" t="s">
        <v>203</v>
      </c>
      <c r="B319" s="37" t="s">
        <v>338</v>
      </c>
      <c r="C319" s="34" t="s">
        <v>337</v>
      </c>
      <c r="D319" s="15">
        <v>0</v>
      </c>
      <c r="E319" s="15">
        <v>0</v>
      </c>
      <c r="F319" s="15">
        <v>0</v>
      </c>
      <c r="G319" s="15" t="e">
        <f t="shared" si="26"/>
        <v>#DIV/0!</v>
      </c>
    </row>
    <row r="320" spans="1:7" ht="25.5" customHeight="1" x14ac:dyDescent="0.2">
      <c r="A320" s="12" t="s">
        <v>203</v>
      </c>
      <c r="B320" s="38" t="s">
        <v>250</v>
      </c>
      <c r="C320" s="35" t="s">
        <v>251</v>
      </c>
      <c r="D320" s="15">
        <v>0</v>
      </c>
      <c r="E320" s="15">
        <v>64488.5</v>
      </c>
      <c r="F320" s="15">
        <v>64488.5</v>
      </c>
      <c r="G320" s="15">
        <f t="shared" si="26"/>
        <v>100</v>
      </c>
    </row>
    <row r="321" spans="1:7" ht="28.15" hidden="1" customHeight="1" x14ac:dyDescent="0.2">
      <c r="A321" s="12" t="s">
        <v>203</v>
      </c>
      <c r="B321" s="37" t="s">
        <v>252</v>
      </c>
      <c r="C321" s="39" t="s">
        <v>211</v>
      </c>
      <c r="D321" s="15">
        <v>0</v>
      </c>
      <c r="E321" s="15">
        <v>0</v>
      </c>
      <c r="F321" s="15">
        <v>0</v>
      </c>
      <c r="G321" s="15" t="e">
        <f t="shared" si="26"/>
        <v>#DIV/0!</v>
      </c>
    </row>
    <row r="322" spans="1:7" x14ac:dyDescent="0.2">
      <c r="A322" s="12" t="s">
        <v>203</v>
      </c>
      <c r="B322" s="13" t="s">
        <v>266</v>
      </c>
      <c r="C322" s="14" t="s">
        <v>143</v>
      </c>
      <c r="D322" s="15">
        <v>123569.3</v>
      </c>
      <c r="E322" s="15">
        <v>199259.6</v>
      </c>
      <c r="F322" s="15">
        <v>126488.7</v>
      </c>
      <c r="G322" s="15">
        <f t="shared" si="26"/>
        <v>63.479350555757406</v>
      </c>
    </row>
    <row r="323" spans="1:7" ht="26.45" customHeight="1" x14ac:dyDescent="0.2">
      <c r="A323" s="12" t="s">
        <v>203</v>
      </c>
      <c r="B323" s="13" t="s">
        <v>267</v>
      </c>
      <c r="C323" s="14" t="s">
        <v>152</v>
      </c>
      <c r="D323" s="15">
        <v>7841.7</v>
      </c>
      <c r="E323" s="15">
        <v>7917.6</v>
      </c>
      <c r="F323" s="15">
        <v>7917.6</v>
      </c>
      <c r="G323" s="15">
        <f t="shared" si="26"/>
        <v>100</v>
      </c>
    </row>
    <row r="324" spans="1:7" ht="40.5" customHeight="1" x14ac:dyDescent="0.2">
      <c r="A324" s="12" t="s">
        <v>203</v>
      </c>
      <c r="B324" s="13" t="s">
        <v>278</v>
      </c>
      <c r="C324" s="14" t="s">
        <v>212</v>
      </c>
      <c r="D324" s="15">
        <v>68.7</v>
      </c>
      <c r="E324" s="15">
        <v>68.7</v>
      </c>
      <c r="F324" s="15">
        <v>68.7</v>
      </c>
      <c r="G324" s="15">
        <f t="shared" si="26"/>
        <v>100</v>
      </c>
    </row>
    <row r="325" spans="1:7" ht="25.5" x14ac:dyDescent="0.2">
      <c r="A325" s="12" t="s">
        <v>203</v>
      </c>
      <c r="B325" s="13" t="s">
        <v>447</v>
      </c>
      <c r="C325" s="14" t="s">
        <v>446</v>
      </c>
      <c r="D325" s="15">
        <v>0</v>
      </c>
      <c r="E325" s="15">
        <v>2322.6999999999998</v>
      </c>
      <c r="F325" s="15">
        <v>2187</v>
      </c>
      <c r="G325" s="15">
        <f t="shared" si="26"/>
        <v>94.157661342403244</v>
      </c>
    </row>
    <row r="326" spans="1:7" ht="26.45" customHeight="1" x14ac:dyDescent="0.2">
      <c r="A326" s="12" t="s">
        <v>203</v>
      </c>
      <c r="B326" s="13" t="s">
        <v>279</v>
      </c>
      <c r="C326" s="14" t="s">
        <v>213</v>
      </c>
      <c r="D326" s="15">
        <v>8353</v>
      </c>
      <c r="E326" s="15">
        <v>9127.2000000000007</v>
      </c>
      <c r="F326" s="15">
        <v>9115.2999999999993</v>
      </c>
      <c r="G326" s="15">
        <f t="shared" si="26"/>
        <v>99.869620475063527</v>
      </c>
    </row>
    <row r="327" spans="1:7" ht="13.15" customHeight="1" x14ac:dyDescent="0.2">
      <c r="A327" s="12" t="s">
        <v>203</v>
      </c>
      <c r="B327" s="13" t="s">
        <v>270</v>
      </c>
      <c r="C327" s="14" t="s">
        <v>144</v>
      </c>
      <c r="D327" s="15">
        <v>0</v>
      </c>
      <c r="E327" s="15">
        <v>47057.599999999999</v>
      </c>
      <c r="F327" s="15">
        <v>37003.1</v>
      </c>
      <c r="G327" s="15">
        <f t="shared" si="26"/>
        <v>78.633631974431339</v>
      </c>
    </row>
    <row r="328" spans="1:7" ht="13.15" customHeight="1" x14ac:dyDescent="0.2">
      <c r="A328" s="12" t="s">
        <v>203</v>
      </c>
      <c r="B328" s="13" t="s">
        <v>271</v>
      </c>
      <c r="C328" s="14" t="s">
        <v>153</v>
      </c>
      <c r="D328" s="15">
        <v>160850.6</v>
      </c>
      <c r="E328" s="15">
        <v>0</v>
      </c>
      <c r="F328" s="15">
        <v>0</v>
      </c>
      <c r="G328" s="15"/>
    </row>
    <row r="329" spans="1:7" ht="38.25" x14ac:dyDescent="0.2">
      <c r="A329" s="12" t="s">
        <v>203</v>
      </c>
      <c r="B329" s="33" t="s">
        <v>467</v>
      </c>
      <c r="C329" s="34" t="s">
        <v>468</v>
      </c>
      <c r="D329" s="15">
        <v>0</v>
      </c>
      <c r="E329" s="15">
        <v>-293.8</v>
      </c>
      <c r="F329" s="15">
        <v>0</v>
      </c>
      <c r="G329" s="15">
        <f t="shared" si="26"/>
        <v>0</v>
      </c>
    </row>
    <row r="330" spans="1:7" ht="25.5" hidden="1" x14ac:dyDescent="0.2">
      <c r="A330" s="12" t="s">
        <v>203</v>
      </c>
      <c r="B330" s="13" t="s">
        <v>418</v>
      </c>
      <c r="C330" s="14" t="s">
        <v>408</v>
      </c>
      <c r="D330" s="15">
        <v>0</v>
      </c>
      <c r="E330" s="15">
        <v>0</v>
      </c>
      <c r="F330" s="15">
        <v>0</v>
      </c>
      <c r="G330" s="15" t="e">
        <f t="shared" si="26"/>
        <v>#DIV/0!</v>
      </c>
    </row>
    <row r="331" spans="1:7" ht="38.25" hidden="1" x14ac:dyDescent="0.2">
      <c r="A331" s="12" t="s">
        <v>203</v>
      </c>
      <c r="B331" s="13" t="s">
        <v>259</v>
      </c>
      <c r="C331" s="35" t="s">
        <v>253</v>
      </c>
      <c r="D331" s="15">
        <v>0</v>
      </c>
      <c r="E331" s="15">
        <v>0</v>
      </c>
      <c r="F331" s="15">
        <v>0</v>
      </c>
      <c r="G331" s="15" t="e">
        <f t="shared" si="26"/>
        <v>#DIV/0!</v>
      </c>
    </row>
    <row r="332" spans="1:7" ht="38.25" hidden="1" x14ac:dyDescent="0.2">
      <c r="A332" s="12" t="s">
        <v>203</v>
      </c>
      <c r="B332" s="36" t="s">
        <v>254</v>
      </c>
      <c r="C332" s="35" t="s">
        <v>255</v>
      </c>
      <c r="D332" s="15">
        <v>0</v>
      </c>
      <c r="E332" s="15">
        <v>0</v>
      </c>
      <c r="F332" s="15">
        <v>0</v>
      </c>
      <c r="G332" s="15" t="e">
        <f t="shared" si="26"/>
        <v>#DIV/0!</v>
      </c>
    </row>
    <row r="333" spans="1:7" ht="25.5" x14ac:dyDescent="0.2">
      <c r="A333" s="12" t="s">
        <v>203</v>
      </c>
      <c r="B333" s="36" t="s">
        <v>256</v>
      </c>
      <c r="C333" s="35" t="s">
        <v>257</v>
      </c>
      <c r="D333" s="15">
        <v>0</v>
      </c>
      <c r="E333" s="15">
        <v>-225.7</v>
      </c>
      <c r="F333" s="15">
        <v>-228.3</v>
      </c>
      <c r="G333" s="15">
        <f t="shared" si="26"/>
        <v>101.15197164377494</v>
      </c>
    </row>
    <row r="334" spans="1:7" ht="26.45" customHeight="1" x14ac:dyDescent="0.2">
      <c r="A334" s="12" t="s">
        <v>203</v>
      </c>
      <c r="B334" s="13" t="s">
        <v>264</v>
      </c>
      <c r="C334" s="14" t="s">
        <v>147</v>
      </c>
      <c r="D334" s="15">
        <v>0</v>
      </c>
      <c r="E334" s="15">
        <v>-30778.3</v>
      </c>
      <c r="F334" s="15">
        <v>-30778.3</v>
      </c>
      <c r="G334" s="15">
        <f t="shared" si="26"/>
        <v>100</v>
      </c>
    </row>
    <row r="335" spans="1:7" s="11" customFormat="1" ht="13.15" customHeight="1" x14ac:dyDescent="0.2">
      <c r="A335" s="7" t="s">
        <v>214</v>
      </c>
      <c r="B335" s="13"/>
      <c r="C335" s="9" t="s">
        <v>215</v>
      </c>
      <c r="D335" s="10">
        <f t="shared" ref="D335:F335" si="27">D336</f>
        <v>10.5</v>
      </c>
      <c r="E335" s="10">
        <f t="shared" si="27"/>
        <v>52.1</v>
      </c>
      <c r="F335" s="10">
        <f t="shared" si="27"/>
        <v>65.400000000000006</v>
      </c>
      <c r="G335" s="10">
        <f t="shared" si="26"/>
        <v>125.5278310940499</v>
      </c>
    </row>
    <row r="336" spans="1:7" ht="38.25" x14ac:dyDescent="0.2">
      <c r="A336" s="12" t="s">
        <v>214</v>
      </c>
      <c r="B336" s="36" t="s">
        <v>242</v>
      </c>
      <c r="C336" s="35" t="s">
        <v>243</v>
      </c>
      <c r="D336" s="15">
        <v>10.5</v>
      </c>
      <c r="E336" s="15">
        <v>52.1</v>
      </c>
      <c r="F336" s="15">
        <v>65.400000000000006</v>
      </c>
      <c r="G336" s="15">
        <f t="shared" si="26"/>
        <v>125.5278310940499</v>
      </c>
    </row>
    <row r="337" spans="1:7" s="11" customFormat="1" ht="26.45" customHeight="1" x14ac:dyDescent="0.2">
      <c r="A337" s="7" t="s">
        <v>216</v>
      </c>
      <c r="B337" s="13" t="s">
        <v>18</v>
      </c>
      <c r="C337" s="9" t="s">
        <v>217</v>
      </c>
      <c r="D337" s="10">
        <f t="shared" ref="D337:F337" si="28">D338</f>
        <v>12.8</v>
      </c>
      <c r="E337" s="10">
        <f t="shared" si="28"/>
        <v>79.099999999999994</v>
      </c>
      <c r="F337" s="10">
        <f t="shared" si="28"/>
        <v>84</v>
      </c>
      <c r="G337" s="10">
        <f t="shared" si="26"/>
        <v>106.19469026548674</v>
      </c>
    </row>
    <row r="338" spans="1:7" ht="38.25" x14ac:dyDescent="0.2">
      <c r="A338" s="12" t="s">
        <v>216</v>
      </c>
      <c r="B338" s="36" t="s">
        <v>242</v>
      </c>
      <c r="C338" s="35" t="s">
        <v>243</v>
      </c>
      <c r="D338" s="15">
        <v>12.8</v>
      </c>
      <c r="E338" s="15">
        <v>79.099999999999994</v>
      </c>
      <c r="F338" s="15">
        <v>84</v>
      </c>
      <c r="G338" s="15">
        <f t="shared" si="26"/>
        <v>106.19469026548674</v>
      </c>
    </row>
    <row r="339" spans="1:7" s="11" customFormat="1" ht="13.15" customHeight="1" x14ac:dyDescent="0.2">
      <c r="A339" s="7" t="s">
        <v>218</v>
      </c>
      <c r="B339" s="13" t="s">
        <v>18</v>
      </c>
      <c r="C339" s="9" t="s">
        <v>219</v>
      </c>
      <c r="D339" s="10">
        <f>SUM(D340:D365)</f>
        <v>209506.1</v>
      </c>
      <c r="E339" s="10">
        <f t="shared" ref="E339" si="29">SUM(E340:E365)</f>
        <v>260553.60000000006</v>
      </c>
      <c r="F339" s="10">
        <f>SUM(F340:F365)</f>
        <v>194495.89999999997</v>
      </c>
      <c r="G339" s="10">
        <f t="shared" si="26"/>
        <v>74.647174324208123</v>
      </c>
    </row>
    <row r="340" spans="1:7" ht="76.5" x14ac:dyDescent="0.2">
      <c r="A340" s="12" t="s">
        <v>218</v>
      </c>
      <c r="B340" s="13" t="s">
        <v>220</v>
      </c>
      <c r="C340" s="24" t="s">
        <v>221</v>
      </c>
      <c r="D340" s="15">
        <v>145.6</v>
      </c>
      <c r="E340" s="15">
        <v>145.6</v>
      </c>
      <c r="F340" s="15">
        <v>176</v>
      </c>
      <c r="G340" s="15">
        <f t="shared" si="26"/>
        <v>120.87912087912089</v>
      </c>
    </row>
    <row r="341" spans="1:7" ht="51" x14ac:dyDescent="0.2">
      <c r="A341" s="12" t="s">
        <v>218</v>
      </c>
      <c r="B341" s="13" t="s">
        <v>176</v>
      </c>
      <c r="C341" s="24" t="s">
        <v>177</v>
      </c>
      <c r="D341" s="15">
        <v>214.2</v>
      </c>
      <c r="E341" s="15">
        <v>214.2</v>
      </c>
      <c r="F341" s="15">
        <v>337.5</v>
      </c>
      <c r="G341" s="15">
        <f t="shared" si="26"/>
        <v>157.56302521008405</v>
      </c>
    </row>
    <row r="342" spans="1:7" ht="51" x14ac:dyDescent="0.2">
      <c r="A342" s="12" t="s">
        <v>218</v>
      </c>
      <c r="B342" s="13" t="s">
        <v>240</v>
      </c>
      <c r="C342" s="14" t="s">
        <v>241</v>
      </c>
      <c r="D342" s="15">
        <v>0</v>
      </c>
      <c r="E342" s="15">
        <v>5760.2</v>
      </c>
      <c r="F342" s="15">
        <v>5762.6</v>
      </c>
      <c r="G342" s="15">
        <f t="shared" si="26"/>
        <v>100.04166521995765</v>
      </c>
    </row>
    <row r="343" spans="1:7" ht="38.25" x14ac:dyDescent="0.2">
      <c r="A343" s="12" t="s">
        <v>218</v>
      </c>
      <c r="B343" s="36" t="s">
        <v>242</v>
      </c>
      <c r="C343" s="35" t="s">
        <v>243</v>
      </c>
      <c r="D343" s="15">
        <v>13.4</v>
      </c>
      <c r="E343" s="15">
        <v>748.8</v>
      </c>
      <c r="F343" s="15">
        <v>906.4</v>
      </c>
      <c r="G343" s="15">
        <f t="shared" si="26"/>
        <v>121.04700854700856</v>
      </c>
    </row>
    <row r="344" spans="1:7" ht="51" x14ac:dyDescent="0.2">
      <c r="A344" s="12" t="s">
        <v>218</v>
      </c>
      <c r="B344" s="36" t="s">
        <v>244</v>
      </c>
      <c r="C344" s="35" t="s">
        <v>245</v>
      </c>
      <c r="D344" s="15">
        <v>0</v>
      </c>
      <c r="E344" s="15">
        <v>631.20000000000005</v>
      </c>
      <c r="F344" s="15">
        <v>631.20000000000005</v>
      </c>
      <c r="G344" s="15">
        <f t="shared" si="26"/>
        <v>100</v>
      </c>
    </row>
    <row r="345" spans="1:7" ht="51" hidden="1" x14ac:dyDescent="0.2">
      <c r="A345" s="12" t="s">
        <v>218</v>
      </c>
      <c r="B345" s="38" t="s">
        <v>182</v>
      </c>
      <c r="C345" s="40" t="s">
        <v>258</v>
      </c>
      <c r="D345" s="15">
        <v>0</v>
      </c>
      <c r="E345" s="15">
        <v>0</v>
      </c>
      <c r="F345" s="15">
        <v>0</v>
      </c>
      <c r="G345" s="15" t="e">
        <f t="shared" si="26"/>
        <v>#DIV/0!</v>
      </c>
    </row>
    <row r="346" spans="1:7" ht="38.25" hidden="1" x14ac:dyDescent="0.2">
      <c r="A346" s="12" t="s">
        <v>218</v>
      </c>
      <c r="B346" s="38" t="s">
        <v>293</v>
      </c>
      <c r="C346" s="40" t="s">
        <v>291</v>
      </c>
      <c r="D346" s="15">
        <v>0</v>
      </c>
      <c r="E346" s="15">
        <v>0</v>
      </c>
      <c r="F346" s="15">
        <v>0</v>
      </c>
      <c r="G346" s="15" t="e">
        <f t="shared" si="26"/>
        <v>#DIV/0!</v>
      </c>
    </row>
    <row r="347" spans="1:7" ht="51" x14ac:dyDescent="0.2">
      <c r="A347" s="12" t="s">
        <v>218</v>
      </c>
      <c r="B347" s="38" t="s">
        <v>324</v>
      </c>
      <c r="C347" s="40" t="s">
        <v>323</v>
      </c>
      <c r="D347" s="15">
        <v>1842.7</v>
      </c>
      <c r="E347" s="15">
        <v>1842.7</v>
      </c>
      <c r="F347" s="15">
        <v>502.3</v>
      </c>
      <c r="G347" s="15">
        <f t="shared" si="26"/>
        <v>27.258913550767893</v>
      </c>
    </row>
    <row r="348" spans="1:7" ht="51.75" customHeight="1" x14ac:dyDescent="0.2">
      <c r="A348" s="12" t="s">
        <v>218</v>
      </c>
      <c r="B348" s="38" t="s">
        <v>335</v>
      </c>
      <c r="C348" s="40" t="s">
        <v>333</v>
      </c>
      <c r="D348" s="15">
        <v>0</v>
      </c>
      <c r="E348" s="15">
        <v>0</v>
      </c>
      <c r="F348" s="15">
        <v>254.6</v>
      </c>
      <c r="G348" s="15"/>
    </row>
    <row r="349" spans="1:7" ht="92.25" customHeight="1" x14ac:dyDescent="0.2">
      <c r="A349" s="42" t="s">
        <v>218</v>
      </c>
      <c r="B349" s="43" t="s">
        <v>347</v>
      </c>
      <c r="C349" s="40" t="s">
        <v>346</v>
      </c>
      <c r="D349" s="15">
        <v>0</v>
      </c>
      <c r="E349" s="15">
        <v>0</v>
      </c>
      <c r="F349" s="15">
        <v>1746.5</v>
      </c>
      <c r="G349" s="15"/>
    </row>
    <row r="350" spans="1:7" ht="63.75" hidden="1" x14ac:dyDescent="0.2">
      <c r="A350" s="42" t="s">
        <v>218</v>
      </c>
      <c r="B350" s="38" t="s">
        <v>336</v>
      </c>
      <c r="C350" s="40" t="s">
        <v>334</v>
      </c>
      <c r="D350" s="15">
        <v>0</v>
      </c>
      <c r="E350" s="15">
        <v>0</v>
      </c>
      <c r="F350" s="15">
        <v>0</v>
      </c>
      <c r="G350" s="15" t="e">
        <f t="shared" si="26"/>
        <v>#DIV/0!</v>
      </c>
    </row>
    <row r="351" spans="1:7" ht="42" customHeight="1" x14ac:dyDescent="0.2">
      <c r="A351" s="42" t="s">
        <v>218</v>
      </c>
      <c r="B351" s="38" t="s">
        <v>296</v>
      </c>
      <c r="C351" s="41" t="s">
        <v>295</v>
      </c>
      <c r="D351" s="15">
        <v>749.2</v>
      </c>
      <c r="E351" s="15">
        <v>749.2</v>
      </c>
      <c r="F351" s="15">
        <v>1472.8</v>
      </c>
      <c r="G351" s="15">
        <f t="shared" si="26"/>
        <v>196.583021890016</v>
      </c>
    </row>
    <row r="352" spans="1:7" x14ac:dyDescent="0.2">
      <c r="A352" s="12" t="s">
        <v>218</v>
      </c>
      <c r="B352" s="36" t="s">
        <v>158</v>
      </c>
      <c r="C352" s="35" t="s">
        <v>159</v>
      </c>
      <c r="D352" s="15">
        <v>0</v>
      </c>
      <c r="E352" s="15">
        <v>0</v>
      </c>
      <c r="F352" s="15">
        <v>-22.8</v>
      </c>
      <c r="G352" s="15"/>
    </row>
    <row r="353" spans="1:7" x14ac:dyDescent="0.2">
      <c r="A353" s="12" t="s">
        <v>218</v>
      </c>
      <c r="B353" s="13" t="s">
        <v>195</v>
      </c>
      <c r="C353" s="14" t="s">
        <v>196</v>
      </c>
      <c r="D353" s="15">
        <v>7596.8</v>
      </c>
      <c r="E353" s="15">
        <v>7596.8</v>
      </c>
      <c r="F353" s="15">
        <v>1615</v>
      </c>
      <c r="G353" s="15">
        <f t="shared" si="26"/>
        <v>21.258951137320977</v>
      </c>
    </row>
    <row r="354" spans="1:7" x14ac:dyDescent="0.2">
      <c r="A354" s="12" t="s">
        <v>218</v>
      </c>
      <c r="B354" s="36" t="s">
        <v>458</v>
      </c>
      <c r="C354" s="35" t="s">
        <v>457</v>
      </c>
      <c r="D354" s="15">
        <v>1210</v>
      </c>
      <c r="E354" s="15">
        <v>0</v>
      </c>
      <c r="F354" s="15">
        <v>0</v>
      </c>
      <c r="G354" s="15"/>
    </row>
    <row r="355" spans="1:7" ht="38.25" x14ac:dyDescent="0.2">
      <c r="A355" s="12" t="s">
        <v>218</v>
      </c>
      <c r="B355" s="13" t="s">
        <v>280</v>
      </c>
      <c r="C355" s="14" t="s">
        <v>222</v>
      </c>
      <c r="D355" s="15">
        <v>63554.1</v>
      </c>
      <c r="E355" s="15">
        <v>63554.1</v>
      </c>
      <c r="F355" s="15">
        <v>60916.7</v>
      </c>
      <c r="G355" s="15">
        <f t="shared" si="26"/>
        <v>95.850149714967245</v>
      </c>
    </row>
    <row r="356" spans="1:7" ht="26.45" hidden="1" customHeight="1" x14ac:dyDescent="0.2">
      <c r="A356" s="12" t="s">
        <v>218</v>
      </c>
      <c r="B356" s="13" t="s">
        <v>281</v>
      </c>
      <c r="C356" s="14" t="s">
        <v>226</v>
      </c>
      <c r="D356" s="15">
        <v>0</v>
      </c>
      <c r="E356" s="15">
        <v>0</v>
      </c>
      <c r="F356" s="15">
        <v>0</v>
      </c>
      <c r="G356" s="15" t="e">
        <f t="shared" si="26"/>
        <v>#DIV/0!</v>
      </c>
    </row>
    <row r="357" spans="1:7" ht="26.45" customHeight="1" x14ac:dyDescent="0.2">
      <c r="A357" s="12" t="s">
        <v>218</v>
      </c>
      <c r="B357" s="13" t="s">
        <v>349</v>
      </c>
      <c r="C357" s="14" t="s">
        <v>348</v>
      </c>
      <c r="D357" s="15">
        <v>820.5</v>
      </c>
      <c r="E357" s="15">
        <v>820.5</v>
      </c>
      <c r="F357" s="15">
        <v>814</v>
      </c>
      <c r="G357" s="15">
        <f t="shared" si="26"/>
        <v>99.2078001218769</v>
      </c>
    </row>
    <row r="358" spans="1:7" ht="13.15" customHeight="1" x14ac:dyDescent="0.2">
      <c r="A358" s="12" t="s">
        <v>218</v>
      </c>
      <c r="B358" s="13" t="s">
        <v>266</v>
      </c>
      <c r="C358" s="14" t="s">
        <v>143</v>
      </c>
      <c r="D358" s="15">
        <v>130907.4</v>
      </c>
      <c r="E358" s="15">
        <v>178646.6</v>
      </c>
      <c r="F358" s="15">
        <v>119432.5</v>
      </c>
      <c r="G358" s="15">
        <f t="shared" si="26"/>
        <v>66.854057116116394</v>
      </c>
    </row>
    <row r="359" spans="1:7" ht="26.45" customHeight="1" x14ac:dyDescent="0.2">
      <c r="A359" s="12" t="s">
        <v>218</v>
      </c>
      <c r="B359" s="13" t="s">
        <v>267</v>
      </c>
      <c r="C359" s="14" t="s">
        <v>152</v>
      </c>
      <c r="D359" s="15">
        <v>2434.6</v>
      </c>
      <c r="E359" s="15">
        <v>2435.9</v>
      </c>
      <c r="F359" s="15">
        <v>2435.9</v>
      </c>
      <c r="G359" s="15">
        <f t="shared" si="26"/>
        <v>100</v>
      </c>
    </row>
    <row r="360" spans="1:7" ht="18.600000000000001" hidden="1" customHeight="1" x14ac:dyDescent="0.2">
      <c r="A360" s="12" t="s">
        <v>218</v>
      </c>
      <c r="B360" s="13" t="s">
        <v>270</v>
      </c>
      <c r="C360" s="14" t="s">
        <v>144</v>
      </c>
      <c r="D360" s="15">
        <v>0</v>
      </c>
      <c r="E360" s="15">
        <v>0</v>
      </c>
      <c r="F360" s="15">
        <v>0</v>
      </c>
      <c r="G360" s="15" t="e">
        <f t="shared" si="26"/>
        <v>#DIV/0!</v>
      </c>
    </row>
    <row r="361" spans="1:7" ht="25.5" x14ac:dyDescent="0.2">
      <c r="A361" s="12" t="s">
        <v>218</v>
      </c>
      <c r="B361" s="13" t="s">
        <v>465</v>
      </c>
      <c r="C361" s="34" t="s">
        <v>466</v>
      </c>
      <c r="D361" s="15">
        <v>0</v>
      </c>
      <c r="E361" s="15">
        <v>0</v>
      </c>
      <c r="F361" s="15">
        <v>106.9</v>
      </c>
      <c r="G361" s="15"/>
    </row>
    <row r="362" spans="1:7" ht="51.75" customHeight="1" x14ac:dyDescent="0.2">
      <c r="A362" s="12" t="s">
        <v>218</v>
      </c>
      <c r="B362" s="13" t="s">
        <v>340</v>
      </c>
      <c r="C362" s="14" t="s">
        <v>339</v>
      </c>
      <c r="D362" s="15">
        <v>0</v>
      </c>
      <c r="E362" s="15">
        <v>1424.3</v>
      </c>
      <c r="F362" s="15">
        <v>1424.3</v>
      </c>
      <c r="G362" s="15">
        <f t="shared" si="26"/>
        <v>100</v>
      </c>
    </row>
    <row r="363" spans="1:7" x14ac:dyDescent="0.2">
      <c r="A363" s="12" t="s">
        <v>218</v>
      </c>
      <c r="B363" s="36" t="s">
        <v>271</v>
      </c>
      <c r="C363" s="35" t="s">
        <v>153</v>
      </c>
      <c r="D363" s="15">
        <v>17.600000000000001</v>
      </c>
      <c r="E363" s="15">
        <v>134.19999999999999</v>
      </c>
      <c r="F363" s="15">
        <v>134.19999999999999</v>
      </c>
      <c r="G363" s="15">
        <f t="shared" si="26"/>
        <v>100</v>
      </c>
    </row>
    <row r="364" spans="1:7" ht="38.25" x14ac:dyDescent="0.2">
      <c r="A364" s="12" t="s">
        <v>218</v>
      </c>
      <c r="B364" s="13" t="s">
        <v>282</v>
      </c>
      <c r="C364" s="14" t="s">
        <v>223</v>
      </c>
      <c r="D364" s="15">
        <v>0</v>
      </c>
      <c r="E364" s="15">
        <v>-1706.6</v>
      </c>
      <c r="F364" s="15">
        <v>-1706.6</v>
      </c>
      <c r="G364" s="15">
        <f t="shared" si="26"/>
        <v>100</v>
      </c>
    </row>
    <row r="365" spans="1:7" ht="26.45" customHeight="1" x14ac:dyDescent="0.2">
      <c r="A365" s="12" t="s">
        <v>218</v>
      </c>
      <c r="B365" s="13" t="s">
        <v>264</v>
      </c>
      <c r="C365" s="14" t="s">
        <v>147</v>
      </c>
      <c r="D365" s="15">
        <v>0</v>
      </c>
      <c r="E365" s="15">
        <v>-2444.1</v>
      </c>
      <c r="F365" s="15">
        <v>-2444.1</v>
      </c>
      <c r="G365" s="15">
        <f t="shared" ref="G365:G366" si="30">F365/E365*100</f>
        <v>100</v>
      </c>
    </row>
    <row r="366" spans="1:7" ht="13.15" customHeight="1" x14ac:dyDescent="0.2">
      <c r="A366" s="25" t="s">
        <v>18</v>
      </c>
      <c r="B366" s="29"/>
      <c r="C366" s="29" t="s">
        <v>224</v>
      </c>
      <c r="D366" s="21">
        <f>D12+D21+D29+D37+D104+D118+D132+D146+D198+D213+D235+D245+D286+D296+D335+D337+D339+D97+D106</f>
        <v>5057490.4999999991</v>
      </c>
      <c r="E366" s="21">
        <f t="shared" ref="E366" si="31">E12+E21+E29+E37+E104+E118+E132+E146+E198+E213+E235+E245+E286+E296+E335+E337+E339+E97+E106</f>
        <v>5803780.3999999994</v>
      </c>
      <c r="F366" s="21">
        <f>F12+F21+F29+F37+F104+F118+F132+F146+F198+F213+F235+F245+F286+F296+F335+F337+F339+F97+F106+F31+F99+F101+F124+F126+F144</f>
        <v>5578292.8999999985</v>
      </c>
      <c r="G366" s="21">
        <f t="shared" si="30"/>
        <v>96.11481681836203</v>
      </c>
    </row>
    <row r="367" spans="1:7" x14ac:dyDescent="0.2">
      <c r="A367" s="30"/>
    </row>
    <row r="368" spans="1:7" x14ac:dyDescent="0.2">
      <c r="A368" s="30"/>
      <c r="F368" s="28"/>
    </row>
    <row r="369" spans="1:1" x14ac:dyDescent="0.2">
      <c r="A369" s="30"/>
    </row>
    <row r="370" spans="1:1" x14ac:dyDescent="0.2">
      <c r="A370" s="30"/>
    </row>
    <row r="371" spans="1:1" x14ac:dyDescent="0.2">
      <c r="A371" s="30"/>
    </row>
    <row r="372" spans="1:1" x14ac:dyDescent="0.2">
      <c r="A372" s="30"/>
    </row>
    <row r="373" spans="1:1" x14ac:dyDescent="0.2">
      <c r="A373" s="30"/>
    </row>
    <row r="374" spans="1:1" x14ac:dyDescent="0.2">
      <c r="A374" s="30"/>
    </row>
    <row r="375" spans="1:1" x14ac:dyDescent="0.2">
      <c r="A375" s="30"/>
    </row>
    <row r="376" spans="1:1" x14ac:dyDescent="0.2">
      <c r="A376" s="30"/>
    </row>
    <row r="377" spans="1:1" x14ac:dyDescent="0.2">
      <c r="A377" s="30"/>
    </row>
    <row r="378" spans="1:1" x14ac:dyDescent="0.2">
      <c r="A378" s="30"/>
    </row>
    <row r="379" spans="1:1" x14ac:dyDescent="0.2">
      <c r="A379" s="30"/>
    </row>
    <row r="380" spans="1:1" x14ac:dyDescent="0.2">
      <c r="A380" s="30"/>
    </row>
    <row r="381" spans="1:1" x14ac:dyDescent="0.2">
      <c r="A381" s="30"/>
    </row>
    <row r="382" spans="1:1" x14ac:dyDescent="0.2">
      <c r="A382" s="30"/>
    </row>
    <row r="383" spans="1:1" x14ac:dyDescent="0.2">
      <c r="A383" s="30"/>
    </row>
    <row r="384" spans="1:1" x14ac:dyDescent="0.2">
      <c r="A384" s="30"/>
    </row>
    <row r="385" spans="1:1" x14ac:dyDescent="0.2">
      <c r="A385" s="30"/>
    </row>
    <row r="386" spans="1:1" x14ac:dyDescent="0.2">
      <c r="A386" s="30"/>
    </row>
    <row r="387" spans="1:1" x14ac:dyDescent="0.2">
      <c r="A387" s="30"/>
    </row>
    <row r="388" spans="1:1" x14ac:dyDescent="0.2">
      <c r="A388" s="30"/>
    </row>
    <row r="389" spans="1:1" x14ac:dyDescent="0.2">
      <c r="A389" s="30"/>
    </row>
    <row r="390" spans="1:1" x14ac:dyDescent="0.2">
      <c r="A390" s="30"/>
    </row>
    <row r="391" spans="1:1" x14ac:dyDescent="0.2">
      <c r="A391" s="30"/>
    </row>
    <row r="392" spans="1:1" x14ac:dyDescent="0.2">
      <c r="A392" s="30"/>
    </row>
    <row r="393" spans="1:1" x14ac:dyDescent="0.2">
      <c r="A393" s="30"/>
    </row>
    <row r="394" spans="1:1" x14ac:dyDescent="0.2">
      <c r="A394" s="30"/>
    </row>
    <row r="395" spans="1:1" x14ac:dyDescent="0.2">
      <c r="A395" s="30"/>
    </row>
    <row r="396" spans="1:1" x14ac:dyDescent="0.2">
      <c r="A396" s="30"/>
    </row>
    <row r="397" spans="1:1" x14ac:dyDescent="0.2">
      <c r="A397" s="30"/>
    </row>
    <row r="398" spans="1:1" x14ac:dyDescent="0.2">
      <c r="A398" s="30"/>
    </row>
    <row r="399" spans="1:1" x14ac:dyDescent="0.2">
      <c r="A399" s="30"/>
    </row>
    <row r="400" spans="1:1" x14ac:dyDescent="0.2">
      <c r="A400" s="30"/>
    </row>
    <row r="401" spans="1:1" x14ac:dyDescent="0.2">
      <c r="A401" s="30"/>
    </row>
    <row r="402" spans="1:1" x14ac:dyDescent="0.2">
      <c r="A402" s="30"/>
    </row>
    <row r="403" spans="1:1" x14ac:dyDescent="0.2">
      <c r="A403" s="30"/>
    </row>
    <row r="404" spans="1:1" x14ac:dyDescent="0.2">
      <c r="A404" s="30"/>
    </row>
    <row r="405" spans="1:1" x14ac:dyDescent="0.2">
      <c r="A405" s="30"/>
    </row>
    <row r="406" spans="1:1" x14ac:dyDescent="0.2">
      <c r="A406" s="30"/>
    </row>
    <row r="407" spans="1:1" x14ac:dyDescent="0.2">
      <c r="A407" s="30"/>
    </row>
    <row r="408" spans="1:1" x14ac:dyDescent="0.2">
      <c r="A408" s="30"/>
    </row>
    <row r="409" spans="1:1" x14ac:dyDescent="0.2">
      <c r="A409" s="30"/>
    </row>
    <row r="410" spans="1:1" x14ac:dyDescent="0.2">
      <c r="A410" s="30"/>
    </row>
    <row r="411" spans="1:1" x14ac:dyDescent="0.2">
      <c r="A411" s="30"/>
    </row>
  </sheetData>
  <autoFilter ref="A10:P366" xr:uid="{00000000-0009-0000-0000-000000000000}"/>
  <mergeCells count="13">
    <mergeCell ref="E7:G7"/>
    <mergeCell ref="A8:B9"/>
    <mergeCell ref="C8:C10"/>
    <mergeCell ref="D8:G8"/>
    <mergeCell ref="D9:D10"/>
    <mergeCell ref="E9:E10"/>
    <mergeCell ref="F9:F10"/>
    <mergeCell ref="G9:G10"/>
    <mergeCell ref="A6:G6"/>
    <mergeCell ref="D1:G1"/>
    <mergeCell ref="D2:G2"/>
    <mergeCell ref="D3:G3"/>
    <mergeCell ref="D5:G5"/>
  </mergeCells>
  <pageMargins left="0.39370078740157483" right="0.19685039370078741" top="0.23622047244094491" bottom="0.19685039370078741" header="0.15748031496062992" footer="0.23622047244094491"/>
  <pageSetup paperSize="9"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Г-1</vt:lpstr>
      <vt:lpstr>'Форма Г-1'!Заголовки_для_печати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Бычина Юлия Аликовна</cp:lastModifiedBy>
  <cp:lastPrinted>2022-03-24T12:37:49Z</cp:lastPrinted>
  <dcterms:created xsi:type="dcterms:W3CDTF">2018-04-25T11:47:13Z</dcterms:created>
  <dcterms:modified xsi:type="dcterms:W3CDTF">2022-05-31T03:17:29Z</dcterms:modified>
</cp:coreProperties>
</file>