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800" windowWidth="15570" windowHeight="7320" activeTab="0"/>
  </bookViews>
  <sheets>
    <sheet name="Форма К-1"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К-1'!$A$11:$P$385</definedName>
    <definedName name="_xlnm.Print_Titles" localSheetId="0">'Форма К-1'!$9:$12</definedName>
  </definedNames>
  <calcPr fullCalcOnLoad="1"/>
</workbook>
</file>

<file path=xl/sharedStrings.xml><?xml version="1.0" encoding="utf-8"?>
<sst xmlns="http://schemas.openxmlformats.org/spreadsheetml/2006/main" count="1129" uniqueCount="565">
  <si>
    <t>Приложение  1</t>
  </si>
  <si>
    <t>к постановлению</t>
  </si>
  <si>
    <t>администрации города</t>
  </si>
  <si>
    <t>ФОРМА К-1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</si>
  <si>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</si>
  <si>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</si>
  <si>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</si>
  <si>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</si>
  <si>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</si>
  <si>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</si>
  <si>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</si>
  <si>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</si>
  <si>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</si>
  <si>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</si>
  <si>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</si>
  <si>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</si>
  <si>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</si>
  <si>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</si>
  <si>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</si>
  <si>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</si>
  <si>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</si>
  <si>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</si>
  <si>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</si>
  <si>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</si>
  <si>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</si>
  <si>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</si>
  <si>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</si>
  <si>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</si>
  <si>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</si>
  <si>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</si>
  <si>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</si>
  <si>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</si>
  <si>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</si>
  <si>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</si>
  <si>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</si>
  <si>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</si>
  <si>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</si>
  <si>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</si>
  <si>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</si>
  <si>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</si>
  <si>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</si>
  <si>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</si>
  <si>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</si>
  <si>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</si>
  <si>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</si>
  <si>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</si>
  <si>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</si>
  <si>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</si>
  <si>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</si>
  <si>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</si>
  <si>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</si>
  <si>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</si>
  <si>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</si>
  <si>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</si>
  <si>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</si>
  <si>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</si>
  <si>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</si>
  <si>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</si>
  <si>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</si>
  <si>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</si>
  <si>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</si>
  <si>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</si>
  <si>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</si>
  <si>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</si>
  <si>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</si>
  <si>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</si>
  <si>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</si>
  <si>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</si>
  <si>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</si>
  <si>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</si>
  <si>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</si>
  <si>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</si>
  <si>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</si>
  <si>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</si>
  <si>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</si>
  <si>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</si>
  <si>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</si>
  <si>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</si>
  <si>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</si>
  <si>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</si>
  <si>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</si>
  <si>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</si>
  <si>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</si>
  <si>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</si>
  <si>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</si>
  <si>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</si>
  <si>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</si>
  <si>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</si>
  <si>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</si>
  <si>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</si>
  <si>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</si>
  <si>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</si>
  <si>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</si>
  <si>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</si>
  <si>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</si>
  <si>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</si>
  <si>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</si>
  <si>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</si>
  <si>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</si>
  <si>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</si>
  <si>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</si>
  <si>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</si>
  <si>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</si>
  <si>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</si>
  <si>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</si>
  <si>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</si>
  <si>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</si>
  <si>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</si>
  <si>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</si>
  <si>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</si>
  <si>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</si>
  <si>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</si>
  <si>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</si>
  <si>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</si>
  <si>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</si>
  <si>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</si>
  <si>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</si>
  <si>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</si>
  <si>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</si>
  <si>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</si>
  <si>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</si>
  <si>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</si>
  <si>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</si>
  <si>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</si>
  <si>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</si>
  <si>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</si>
  <si>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</si>
  <si>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</si>
  <si>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</si>
  <si>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</si>
  <si>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</si>
  <si>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</si>
  <si>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</si>
  <si>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</si>
  <si>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</si>
  <si>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</si>
  <si>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</si>
  <si>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</si>
  <si>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</si>
  <si>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</si>
  <si>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</si>
  <si>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</si>
  <si>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</si>
  <si>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</si>
  <si>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</si>
  <si>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</si>
  <si>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</si>
  <si>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</si>
  <si>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</si>
  <si>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</si>
  <si>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</si>
  <si>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</si>
  <si>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</si>
  <si>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</si>
  <si>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</si>
  <si>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</si>
  <si>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</si>
  <si>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</si>
  <si>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</si>
  <si>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</si>
  <si>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</si>
  <si>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</si>
  <si>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</si>
  <si>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</si>
  <si>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</si>
  <si>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</si>
  <si>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</si>
  <si>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</si>
  <si>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</si>
  <si>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</si>
  <si>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</si>
  <si>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</si>
  <si>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</si>
  <si>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</si>
  <si>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</si>
  <si>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</si>
  <si>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</si>
  <si>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</si>
  <si>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</si>
  <si>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</si>
  <si>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</si>
  <si>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</si>
  <si>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</si>
  <si>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</si>
  <si>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</si>
  <si>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</si>
  <si>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</si>
  <si>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</si>
  <si>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</si>
  <si>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</si>
  <si>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</si>
  <si>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</si>
  <si>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</si>
  <si>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</si>
  <si>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</si>
  <si>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</si>
  <si>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</si>
  <si>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</si>
  <si>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</si>
  <si>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</si>
  <si>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</si>
  <si>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</si>
  <si>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</si>
  <si>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</si>
  <si>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</si>
  <si>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</si>
  <si>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</si>
  <si>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</si>
  <si>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</si>
  <si>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</si>
  <si>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</si>
  <si>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</si>
  <si>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</si>
  <si>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</si>
  <si>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</si>
  <si>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</si>
  <si>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</si>
  <si>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</si>
  <si>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</si>
  <si>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</si>
  <si>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</si>
  <si>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</si>
  <si>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</si>
  <si>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</si>
  <si>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</si>
  <si>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</si>
  <si>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</si>
  <si>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</si>
  <si>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</si>
  <si>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</si>
  <si>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</si>
  <si>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</si>
  <si>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</si>
  <si>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</si>
  <si>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</si>
  <si>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</si>
  <si>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</si>
  <si>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</si>
  <si>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</si>
  <si>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</si>
  <si>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</si>
  <si>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</si>
  <si>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</si>
  <si>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</si>
  <si>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</si>
  <si>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</si>
  <si>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</si>
  <si>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</si>
  <si>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</si>
  <si>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</si>
  <si>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</si>
  <si>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</si>
  <si>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</si>
  <si>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</si>
  <si>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</si>
  <si>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</si>
  <si>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</si>
  <si>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</si>
  <si>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</si>
  <si>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</si>
  <si>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</si>
  <si>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</si>
  <si>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</si>
  <si>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</si>
  <si>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</si>
  <si>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</si>
  <si>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</si>
  <si>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</si>
  <si>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</si>
  <si>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</si>
  <si>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</si>
  <si>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</si>
  <si>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</si>
  <si>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</si>
  <si>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</si>
  <si>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</si>
  <si>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</si>
  <si>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</si>
  <si>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</si>
  <si>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</si>
  <si>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</si>
  <si>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</si>
  <si>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</si>
  <si>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</si>
  <si>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</si>
  <si>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</si>
  <si>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</si>
  <si>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</si>
  <si>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</si>
  <si>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</si>
  <si>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</si>
  <si>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</si>
  <si>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</si>
  <si>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</si>
  <si>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1 16 01063 01 0000 140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</si>
  <si>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</si>
  <si>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</si>
  <si>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</si>
  <si>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</si>
  <si>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</si>
  <si>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</si>
  <si>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</si>
  <si>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</si>
  <si>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</si>
  <si>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</si>
  <si>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</si>
  <si>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</si>
  <si>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</si>
  <si>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</si>
  <si>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</si>
  <si>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</si>
  <si>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</si>
  <si>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</si>
  <si>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</si>
  <si>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</si>
  <si>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</si>
  <si>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</si>
  <si>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</si>
  <si>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</si>
  <si>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</si>
  <si>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</si>
  <si>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</si>
  <si>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</si>
  <si>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</si>
  <si>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</si>
  <si>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</si>
  <si>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</si>
  <si>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</si>
  <si>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</si>
  <si>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</si>
  <si>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</si>
  <si>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</si>
  <si>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</si>
  <si>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</si>
  <si>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</si>
  <si>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</si>
  <si>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</si>
  <si>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</si>
  <si>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</si>
  <si>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</si>
  <si>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</si>
  <si>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</si>
  <si>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</si>
  <si>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</si>
  <si>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</si>
  <si>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</si>
  <si>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</si>
  <si>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</si>
  <si>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</si>
  <si>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</si>
  <si>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</si>
  <si>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</si>
  <si>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</si>
  <si>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</si>
  <si>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</si>
  <si>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</si>
  <si>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</si>
  <si>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</si>
  <si>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</si>
  <si>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</si>
  <si>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</si>
  <si>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</si>
  <si>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</si>
  <si>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</si>
  <si>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</si>
  <si>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</si>
  <si>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</si>
  <si>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</si>
  <si>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</si>
  <si>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</si>
  <si>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</si>
  <si>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</si>
  <si>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</si>
  <si>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</si>
  <si>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</si>
  <si>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</si>
  <si>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</si>
  <si>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</si>
  <si>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</si>
  <si>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</si>
  <si>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</si>
  <si>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</si>
  <si>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</si>
  <si>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</si>
  <si>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</si>
  <si>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</si>
  <si>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</si>
  <si>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</si>
  <si>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</si>
  <si>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</si>
  <si>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</si>
  <si>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</si>
  <si>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</si>
  <si>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</si>
  <si>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</si>
  <si>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</si>
  <si>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</si>
  <si>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</si>
  <si>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</si>
  <si>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</si>
  <si>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</si>
  <si>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</si>
  <si>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</si>
  <si>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</si>
  <si>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</si>
  <si>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</si>
  <si>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</si>
  <si>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</si>
  <si>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</si>
  <si>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</si>
  <si>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</si>
  <si>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</si>
  <si>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</si>
  <si>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</si>
  <si>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</si>
  <si>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</si>
  <si>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</si>
  <si>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</si>
  <si>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</si>
  <si>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</si>
  <si>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</si>
  <si>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</si>
  <si>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</si>
  <si>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</si>
  <si>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</si>
  <si>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</si>
  <si>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</si>
  <si>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</si>
  <si>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</si>
  <si>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</si>
  <si>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</si>
  <si>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</si>
  <si>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</si>
  <si>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</si>
  <si>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</si>
  <si>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</si>
  <si>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</si>
  <si>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</si>
  <si>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2 02 15001 04 0000 150</t>
  </si>
  <si>
    <t>Дотации бюджетам городских округов на выравнивание бюджетной обеспеченности из бюджета субъекта Российской Федерации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</si>
  <si>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</si>
  <si>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</si>
  <si>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</si>
  <si>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</si>
  <si>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</si>
  <si>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</si>
  <si>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</si>
  <si>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</si>
  <si>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</si>
  <si>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318</t>
  </si>
  <si>
    <t>Министерство юстиции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</si>
  <si>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</si>
  <si>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</si>
  <si>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</si>
  <si>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</si>
  <si>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</si>
  <si>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</si>
  <si>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</si>
  <si>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</si>
  <si>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</si>
  <si>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</si>
  <si>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</si>
  <si>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</si>
  <si>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1 08 07110 01 0102 110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</si>
  <si>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</si>
  <si>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</si>
  <si>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</si>
  <si>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</si>
  <si>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</si>
  <si>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</si>
  <si>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</si>
  <si>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</si>
  <si>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</si>
  <si>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</si>
  <si>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1 16 01072 01 0233 140</t>
  </si>
  <si>
    <t>811</t>
  </si>
  <si>
    <t>Субсидии бюджетам городских округов на поддержку отрасли культуры</t>
  </si>
  <si>
    <t>2 02 25519 04 0000 150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</si>
  <si>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</si>
  <si>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</si>
  <si>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</si>
  <si>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</si>
  <si>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</si>
  <si>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</si>
  <si>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</si>
  <si>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</si>
  <si>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</si>
  <si>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</si>
  <si>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</si>
  <si>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</si>
  <si>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</si>
  <si>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</si>
  <si>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</si>
  <si>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</si>
  <si>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</si>
  <si>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</si>
  <si>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Инициативные платежи, зачисляемые в бюджеты городских округов ("Молодежная лига КВН")</t>
  </si>
  <si>
    <t>Инициативные платежи, зачисляемые в бюджеты городских округов ("Активное долголетие: от смартфона до ноутбука")</t>
  </si>
  <si>
    <t>Инициативные платежи, зачисляемые в бюджеты городских округов ("Березники-90. Юбилейная открытка")</t>
  </si>
  <si>
    <t>Инициативные платежи, зачисляемые в бюджеты городских округов ("Добро пожаловать в Пыскор!")</t>
  </si>
  <si>
    <t>Инициативные платежи, зачисляемые в бюджеты городских округов ("Детское творчество - родному городу")</t>
  </si>
  <si>
    <t>1 17 15020 04 8051 150</t>
  </si>
  <si>
    <t>1 17 15020 04 8052 150</t>
  </si>
  <si>
    <t>1 17 15020 04 8053 150</t>
  </si>
  <si>
    <t>1 17 15020 04 8054 150</t>
  </si>
  <si>
    <t>1 17 15020 04 8055 150</t>
  </si>
  <si>
    <t>Прочие безвозмездные поступления от государственных (муниципальных) организаций в бюджеты городских округов</t>
  </si>
  <si>
    <t>2 03 04099 04 0000 150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</si>
  <si>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</si>
  <si>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</si>
  <si>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2 18 04020 04 1100 150</t>
  </si>
  <si>
    <t>2 18 04020 04 1200 150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</si>
  <si>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</si>
  <si>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2 19 25304 04 0000 150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</si>
  <si>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</si>
  <si>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</si>
  <si>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</si>
  <si>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</si>
  <si>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Инициативные платежи, зачисляемые в бюджеты городских округов ("Площадка для выгула собак")</t>
  </si>
  <si>
    <t>Инициативные платежи, зачисляемые в бюджеты городских округов (спортивная площадка "Здоровье в порядке - спасибо площадке")</t>
  </si>
  <si>
    <t>Инициативные платежи, зачисляемые в бюджеты городских округов (игровая площадка "Волшебный мир детства")</t>
  </si>
  <si>
    <t>Инициативные платежи, зачисляемые в бюджеты городских округов (Спортивно-игровая площадка "Спорт каждый день")</t>
  </si>
  <si>
    <t>Инициативные платежи, зачисляемые в бюджеты городских округов ("В гостях у сказки" (устройство детской площадки по сказкам дяди Андрея))</t>
  </si>
  <si>
    <t>1 17 15020 04 0081 150</t>
  </si>
  <si>
    <t>1 17 15020 04 0082 150</t>
  </si>
  <si>
    <t>1 17 15020 04 0083 150</t>
  </si>
  <si>
    <t>1 17 15020 04 0084 150</t>
  </si>
  <si>
    <t>1 17 15020 04 0087 150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</si>
  <si>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</si>
  <si>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</si>
  <si>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1 01 02080 01 2100 110</t>
  </si>
  <si>
    <t>1 16 01193 01 0020 140</t>
  </si>
  <si>
    <t>1 16 01193 01 0030 140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</si>
  <si>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</si>
  <si>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</si>
  <si>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1 16 01083 01 9000 140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</si>
  <si>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</si>
  <si>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1 11 01040 04 0000 120</t>
  </si>
  <si>
    <t>1 17 15020 04 0085 150</t>
  </si>
  <si>
    <t>1 17 15020 04 0086 150</t>
  </si>
  <si>
    <t>Инициативные платежи, зачисляемые в бюджеты городских округов (спортивный городок для пляжного волейбола 2)</t>
  </si>
  <si>
    <t>Инициативные платежи, зачисляемые в бюджеты городских округов (детская площадка "Непоседы")</t>
  </si>
  <si>
    <t>Исполнение за 1 полугодие 2022 г.</t>
  </si>
  <si>
    <t>Межбюджетные трансферты, передаваемые бюджетам городских округов, за счет средств резервного фонда Правительства Российской Федерации</t>
  </si>
  <si>
    <t>2 02 49001 04 0000 150</t>
  </si>
  <si>
    <t>Субсидии бюджетам городских округов на оснащение объектов спортивной инфраструктуры спортивно-технологическим оборудованием</t>
  </si>
  <si>
    <t>2 02 25228 04 0000 150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</si>
  <si>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</si>
  <si>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</si>
  <si>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1 03 02241 01 0000 110</t>
  </si>
  <si>
    <t>1 03 02251 01 0000 110</t>
  </si>
  <si>
    <t>1 03 02261 01 0000 110</t>
  </si>
  <si>
    <t>1 16 01073 01 0028 140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</si>
  <si>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</si>
  <si>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1 16 01103 01 0501 140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</si>
  <si>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</si>
  <si>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1 16 01143 01 0101 140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</si>
  <si>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</si>
  <si>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2 18 04 030 04 0000 150</t>
  </si>
  <si>
    <t>Доходы бюджетов городских округов от возврата иными организациями остатков субсидий прошлых лет</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</si>
  <si>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</si>
  <si>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</si>
  <si>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 xml:space="preserve">Исполнение бюджета муниципального образования "Город Березники" Пермского края по кодам классификации доходов бюджета за 1 полугодие 2022 г. </t>
  </si>
  <si>
    <t>Администрация губернатора Пермского края</t>
  </si>
  <si>
    <t>от 10.08.2022 № 01-02-1366</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</si>
</sst>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s>
  <fonts count="46">
    <font>
      <sz val="10"/>
      <name val="Arial"/>
      <family val="0"/>
    </font>
    <font>
      <sz val="11"/>
      <color indexed="8"/>
      <name val="Calibri"/>
      <family val="2"/>
    </font>
    <font>
      <sz val="10"/>
      <name val="Arial Cyr"/>
      <family val="0"/>
    </font>
    <font>
      <b/>
      <sz val="14"/>
      <name val="Times New Roman"/>
      <family val="1"/>
    </font>
    <font>
      <sz val="10"/>
      <name val="Times New Roman"/>
      <family val="1"/>
    </font>
    <font>
      <sz val="8"/>
      <name val="Times New Roman"/>
      <family val="1"/>
    </font>
    <font>
      <sz val="7"/>
      <name val="Times New Roman"/>
      <family val="1"/>
    </font>
    <font>
      <b/>
      <sz val="10"/>
      <name val="Times New Roman"/>
      <family val="1"/>
    </font>
    <font>
      <b/>
      <sz val="10"/>
      <name val="Arial Cyr"/>
      <family val="0"/>
    </font>
    <font>
      <sz val="9"/>
      <name val="Times New Roman"/>
      <family val="1"/>
    </font>
    <font>
      <b/>
      <sz val="9"/>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top style="hair"/>
      <bottom style="hair"/>
    </border>
    <border>
      <left style="thin"/>
      <right style="thin"/>
      <top/>
      <bottom style="thin"/>
    </border>
    <border>
      <left style="thin"/>
      <right/>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border>
    <border>
      <left/>
      <right/>
      <top style="thin"/>
      <bottom style="thin"/>
    </border>
    <border>
      <left/>
      <right style="thin"/>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7">
    <xf numFmtId="0" fontId="0" fillId="0" borderId="0" xfId="0" applyAlignment="1">
      <alignment/>
    </xf>
    <xf numFmtId="0" fontId="2" fillId="0" borderId="0" xfId="69">
      <alignment/>
      <protection/>
    </xf>
    <xf numFmtId="0" fontId="2" fillId="0" borderId="0" xfId="69" applyFill="1">
      <alignment/>
      <protection/>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0" fontId="7" fillId="0" borderId="10" xfId="0" applyFont="1" applyFill="1" applyBorder="1" applyAlignment="1">
      <alignment horizontal="center" vertical="top" wrapText="1"/>
    </xf>
    <xf numFmtId="172" fontId="7" fillId="0" borderId="10" xfId="0" applyNumberFormat="1" applyFont="1" applyFill="1" applyBorder="1" applyAlignment="1">
      <alignment horizontal="right" vertical="top" wrapText="1"/>
    </xf>
    <xf numFmtId="0" fontId="8" fillId="0" borderId="0" xfId="69" applyFont="1">
      <alignment/>
      <protection/>
    </xf>
    <xf numFmtId="49" fontId="4" fillId="0" borderId="10" xfId="0" applyNumberFormat="1" applyFont="1" applyFill="1" applyBorder="1" applyAlignment="1">
      <alignment horizontal="center" vertical="top" wrapText="1"/>
    </xf>
    <xf numFmtId="0" fontId="9" fillId="0" borderId="10" xfId="70" applyFont="1" applyFill="1" applyBorder="1" applyAlignment="1">
      <alignment horizontal="left" vertical="top"/>
      <protection/>
    </xf>
    <xf numFmtId="0" fontId="4" fillId="0" borderId="10" xfId="0" applyFont="1" applyFill="1" applyBorder="1" applyAlignment="1">
      <alignment horizontal="left" vertical="top" wrapText="1"/>
    </xf>
    <xf numFmtId="172" fontId="4" fillId="0" borderId="10" xfId="0" applyNumberFormat="1" applyFont="1" applyFill="1" applyBorder="1" applyAlignment="1">
      <alignment horizontal="right" vertical="top" wrapText="1"/>
    </xf>
    <xf numFmtId="0" fontId="4" fillId="0" borderId="10" xfId="0" applyFont="1" applyFill="1" applyBorder="1" applyAlignment="1">
      <alignment vertical="top" wrapText="1"/>
    </xf>
    <xf numFmtId="172" fontId="4" fillId="0" borderId="10" xfId="0" applyNumberFormat="1" applyFont="1" applyFill="1" applyBorder="1" applyAlignment="1">
      <alignment horizontal="right" vertical="top" wrapText="1"/>
    </xf>
    <xf numFmtId="3" fontId="9" fillId="0" borderId="10" xfId="70" applyNumberFormat="1" applyFont="1" applyFill="1" applyBorder="1" applyAlignment="1">
      <alignment horizontal="left" vertical="top"/>
      <protection/>
    </xf>
    <xf numFmtId="0" fontId="4" fillId="0" borderId="10" xfId="0" applyFont="1" applyFill="1" applyBorder="1" applyAlignment="1">
      <alignment horizontal="left" vertical="top" wrapText="1"/>
    </xf>
    <xf numFmtId="0" fontId="10" fillId="0" borderId="10" xfId="70" applyFont="1" applyFill="1" applyBorder="1" applyAlignment="1">
      <alignment horizontal="left" vertical="top"/>
      <protection/>
    </xf>
    <xf numFmtId="172" fontId="7" fillId="0" borderId="10" xfId="0" applyNumberFormat="1" applyFont="1" applyFill="1" applyBorder="1" applyAlignment="1">
      <alignment horizontal="right" vertical="top" wrapText="1"/>
    </xf>
    <xf numFmtId="0" fontId="2" fillId="0" borderId="0" xfId="69" applyFont="1">
      <alignment/>
      <protection/>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vertical="top" wrapText="1"/>
    </xf>
    <xf numFmtId="49" fontId="7" fillId="0" borderId="10" xfId="0" applyNumberFormat="1" applyFont="1" applyFill="1" applyBorder="1" applyAlignment="1">
      <alignment horizontal="center" vertical="top" wrapText="1"/>
    </xf>
    <xf numFmtId="3" fontId="9" fillId="0" borderId="10" xfId="70" applyNumberFormat="1" applyFont="1" applyFill="1" applyBorder="1" applyAlignment="1">
      <alignment horizontal="left" vertical="top"/>
      <protection/>
    </xf>
    <xf numFmtId="0" fontId="9" fillId="0" borderId="10" xfId="70" applyFont="1" applyFill="1" applyBorder="1" applyAlignment="1">
      <alignment horizontal="left" vertical="top"/>
      <protection/>
    </xf>
    <xf numFmtId="172" fontId="2" fillId="0" borderId="0" xfId="69" applyNumberFormat="1">
      <alignment/>
      <protection/>
    </xf>
    <xf numFmtId="0" fontId="7" fillId="0" borderId="10" xfId="0" applyFont="1" applyFill="1" applyBorder="1" applyAlignment="1">
      <alignment horizontal="left" vertical="top" wrapText="1"/>
    </xf>
    <xf numFmtId="0" fontId="2" fillId="0" borderId="0" xfId="69" applyAlignment="1">
      <alignment horizontal="center"/>
      <protection/>
    </xf>
    <xf numFmtId="0" fontId="7" fillId="0" borderId="10" xfId="0" applyFont="1" applyFill="1" applyBorder="1" applyAlignment="1">
      <alignment horizontal="center" vertical="top" wrapText="1"/>
    </xf>
    <xf numFmtId="3" fontId="9" fillId="0" borderId="10" xfId="70" applyNumberFormat="1" applyFont="1" applyBorder="1" applyAlignment="1">
      <alignment horizontal="left" vertical="top"/>
      <protection/>
    </xf>
    <xf numFmtId="0" fontId="4" fillId="0" borderId="10" xfId="0" applyFont="1" applyBorder="1" applyAlignment="1">
      <alignment horizontal="left" vertical="top" wrapText="1"/>
    </xf>
    <xf numFmtId="0" fontId="4" fillId="0" borderId="10" xfId="0" applyFont="1" applyBorder="1" applyAlignment="1">
      <alignment vertical="top" wrapText="1"/>
    </xf>
    <xf numFmtId="3" fontId="9" fillId="0" borderId="10" xfId="70" applyNumberFormat="1" applyFont="1" applyBorder="1" applyAlignment="1">
      <alignment horizontal="left" vertical="top"/>
      <protection/>
    </xf>
    <xf numFmtId="0" fontId="9" fillId="0" borderId="10" xfId="70" applyFont="1" applyBorder="1" applyAlignment="1">
      <alignment horizontal="left" vertical="top"/>
      <protection/>
    </xf>
    <xf numFmtId="0" fontId="9" fillId="0" borderId="10" xfId="70" applyFont="1" applyBorder="1" applyAlignment="1">
      <alignment horizontal="left" vertical="top"/>
      <protection/>
    </xf>
    <xf numFmtId="0" fontId="4" fillId="0" borderId="10" xfId="0" applyFont="1" applyBorder="1" applyAlignment="1">
      <alignment vertical="top" wrapText="1"/>
    </xf>
    <xf numFmtId="0" fontId="4" fillId="0" borderId="10" xfId="0" applyFont="1" applyBorder="1" applyAlignment="1">
      <alignment horizontal="left" vertical="top" wrapText="1"/>
    </xf>
    <xf numFmtId="49" fontId="9" fillId="0" borderId="11"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center" wrapText="1"/>
      <protection/>
    </xf>
    <xf numFmtId="49" fontId="4" fillId="0" borderId="12" xfId="0" applyNumberFormat="1" applyFont="1" applyFill="1" applyBorder="1" applyAlignment="1">
      <alignment horizontal="center" vertical="top" wrapText="1"/>
    </xf>
    <xf numFmtId="0" fontId="9" fillId="0" borderId="13" xfId="70" applyFont="1" applyBorder="1" applyAlignment="1">
      <alignment horizontal="left" vertical="top"/>
      <protection/>
    </xf>
    <xf numFmtId="2" fontId="2" fillId="0" borderId="0" xfId="69" applyNumberFormat="1">
      <alignment/>
      <protection/>
    </xf>
    <xf numFmtId="173" fontId="4" fillId="0" borderId="10" xfId="0" applyNumberFormat="1" applyFont="1" applyBorder="1" applyAlignment="1" applyProtection="1">
      <alignment horizontal="left" vertical="center" wrapText="1"/>
      <protection/>
    </xf>
    <xf numFmtId="173" fontId="4" fillId="0" borderId="12" xfId="0" applyNumberFormat="1" applyFont="1" applyBorder="1" applyAlignment="1" applyProtection="1">
      <alignment horizontal="left" vertical="center" wrapText="1"/>
      <protection/>
    </xf>
    <xf numFmtId="49" fontId="9" fillId="0" borderId="13" xfId="0" applyNumberFormat="1" applyFont="1" applyBorder="1" applyAlignment="1" applyProtection="1">
      <alignment horizontal="left" vertical="top" wrapText="1"/>
      <protection/>
    </xf>
    <xf numFmtId="49" fontId="9" fillId="0" borderId="0" xfId="0" applyNumberFormat="1" applyFont="1" applyBorder="1" applyAlignment="1" applyProtection="1">
      <alignment horizontal="left" vertical="top" wrapText="1"/>
      <protection/>
    </xf>
    <xf numFmtId="0" fontId="11" fillId="0" borderId="0" xfId="69" applyFont="1">
      <alignment/>
      <protection/>
    </xf>
    <xf numFmtId="0" fontId="11" fillId="0" borderId="0" xfId="70" applyFont="1" applyFill="1" applyAlignment="1">
      <alignment horizontal="left"/>
      <protection/>
    </xf>
    <xf numFmtId="0" fontId="11" fillId="0" borderId="0" xfId="0" applyFont="1" applyAlignment="1">
      <alignment/>
    </xf>
    <xf numFmtId="0" fontId="3" fillId="0" borderId="0" xfId="69" applyFont="1" applyAlignment="1">
      <alignment horizontal="center" vertical="top" wrapText="1"/>
      <protection/>
    </xf>
    <xf numFmtId="0" fontId="11" fillId="0" borderId="0" xfId="70" applyFont="1" applyFill="1" applyAlignment="1">
      <alignment wrapText="1"/>
      <protection/>
    </xf>
    <xf numFmtId="0" fontId="11" fillId="0" borderId="0" xfId="0" applyFont="1" applyAlignment="1">
      <alignment wrapText="1"/>
    </xf>
    <xf numFmtId="0" fontId="11" fillId="0" borderId="0" xfId="70" applyFont="1" applyFill="1" applyAlignment="1">
      <alignment horizontal="left"/>
      <protection/>
    </xf>
    <xf numFmtId="0" fontId="11" fillId="0" borderId="0" xfId="0" applyFont="1" applyAlignment="1">
      <alignment horizontal="left"/>
    </xf>
    <xf numFmtId="0" fontId="4" fillId="0" borderId="14" xfId="69" applyFont="1" applyFill="1" applyBorder="1" applyAlignment="1">
      <alignment horizontal="right"/>
      <protection/>
    </xf>
    <xf numFmtId="0" fontId="4" fillId="0" borderId="14" xfId="0" applyFont="1" applyBorder="1" applyAlignment="1">
      <alignment horizontal="right"/>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3" fontId="5" fillId="0" borderId="13" xfId="68" applyNumberFormat="1" applyFont="1" applyFill="1" applyBorder="1" applyAlignment="1">
      <alignment horizontal="center" vertical="top" wrapText="1"/>
      <protection/>
    </xf>
    <xf numFmtId="3" fontId="5" fillId="0" borderId="21" xfId="68" applyNumberFormat="1" applyFont="1" applyFill="1" applyBorder="1" applyAlignment="1">
      <alignment horizontal="center" vertical="top" wrapText="1"/>
      <protection/>
    </xf>
    <xf numFmtId="3" fontId="5" fillId="0" borderId="22" xfId="68" applyNumberFormat="1" applyFont="1" applyFill="1" applyBorder="1" applyAlignment="1">
      <alignment horizontal="center" vertical="top" wrapText="1"/>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15" xfId="58"/>
    <cellStyle name="Обычный 16" xfId="59"/>
    <cellStyle name="Обычный 2" xfId="60"/>
    <cellStyle name="Обычный 3" xfId="61"/>
    <cellStyle name="Обычный 4" xfId="62"/>
    <cellStyle name="Обычный 5" xfId="63"/>
    <cellStyle name="Обычный 6" xfId="64"/>
    <cellStyle name="Обычный 7" xfId="65"/>
    <cellStyle name="Обычный 8" xfId="66"/>
    <cellStyle name="Обычный 9" xfId="67"/>
    <cellStyle name="Обычный_Исп9м-в2005г." xfId="68"/>
    <cellStyle name="Обычный_Книга3" xfId="69"/>
    <cellStyle name="Обычный_Покварталь."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0"/>
  <sheetViews>
    <sheetView tabSelected="1" zoomScale="70" zoomScaleNormal="70" zoomScalePageLayoutView="0" workbookViewId="0" topLeftCell="A1">
      <pane xSplit="3" ySplit="12" topLeftCell="D377" activePane="bottomRight" state="frozen"/>
      <selection pane="topLeft" activeCell="A1" sqref="A1"/>
      <selection pane="topRight" activeCell="D1" sqref="D1"/>
      <selection pane="bottomLeft" activeCell="A11" sqref="A11"/>
      <selection pane="bottomRight" activeCell="D4" sqref="D4:G4"/>
    </sheetView>
  </sheetViews>
  <sheetFormatPr defaultColWidth="9.140625" defaultRowHeight="12.75"/>
  <cols>
    <col min="1" max="1" width="8.28125" style="1" customWidth="1"/>
    <col min="2" max="2" width="20.421875" style="1" bestFit="1" customWidth="1"/>
    <col min="3" max="3" width="68.57421875" style="1" customWidth="1"/>
    <col min="4" max="4" width="10.7109375" style="1" customWidth="1"/>
    <col min="5" max="5" width="10.8515625" style="1" customWidth="1"/>
    <col min="6" max="6" width="11.421875" style="1" customWidth="1"/>
    <col min="7" max="7" width="12.28125" style="1" customWidth="1"/>
    <col min="8" max="8" width="17.421875" style="1" customWidth="1"/>
    <col min="9" max="16" width="9.140625" style="1" customWidth="1"/>
    <col min="17" max="16384" width="9.140625" style="1" customWidth="1"/>
  </cols>
  <sheetData>
    <row r="1" spans="4:7" ht="15.75">
      <c r="D1" s="51" t="s">
        <v>0</v>
      </c>
      <c r="E1" s="52"/>
      <c r="F1" s="52"/>
      <c r="G1" s="52"/>
    </row>
    <row r="2" spans="4:7" ht="15.75">
      <c r="D2" s="51" t="s">
        <v>1</v>
      </c>
      <c r="E2" s="52"/>
      <c r="F2" s="52"/>
      <c r="G2" s="52"/>
    </row>
    <row r="3" spans="4:7" ht="15.75">
      <c r="D3" s="51" t="s">
        <v>2</v>
      </c>
      <c r="E3" s="52"/>
      <c r="F3" s="52"/>
      <c r="G3" s="52"/>
    </row>
    <row r="4" spans="4:7" ht="39.75" customHeight="1">
      <c r="D4" s="51" t="s">
        <v>564</v>
      </c>
      <c r="E4" s="52"/>
      <c r="F4" s="52"/>
      <c r="G4" s="52"/>
    </row>
    <row r="5" spans="4:7" ht="17.25" customHeight="1">
      <c r="D5" s="47"/>
      <c r="E5" s="48"/>
      <c r="F5" s="49"/>
      <c r="G5" s="49"/>
    </row>
    <row r="6" spans="4:7" ht="15.75">
      <c r="D6" s="53" t="s">
        <v>3</v>
      </c>
      <c r="E6" s="54"/>
      <c r="F6" s="54"/>
      <c r="G6" s="54"/>
    </row>
    <row r="7" spans="1:7" ht="42" customHeight="1">
      <c r="A7" s="50" t="s">
        <v>562</v>
      </c>
      <c r="B7" s="50"/>
      <c r="C7" s="50"/>
      <c r="D7" s="50"/>
      <c r="E7" s="50"/>
      <c r="F7" s="50"/>
      <c r="G7" s="50"/>
    </row>
    <row r="8" spans="5:7" ht="12.75" customHeight="1">
      <c r="E8" s="55" t="s">
        <v>4</v>
      </c>
      <c r="F8" s="56"/>
      <c r="G8" s="56"/>
    </row>
    <row r="9" spans="1:7" ht="12.75" customHeight="1">
      <c r="A9" s="57" t="s">
        <v>5</v>
      </c>
      <c r="B9" s="58"/>
      <c r="C9" s="61" t="s">
        <v>6</v>
      </c>
      <c r="D9" s="64" t="s">
        <v>542</v>
      </c>
      <c r="E9" s="65"/>
      <c r="F9" s="65"/>
      <c r="G9" s="66"/>
    </row>
    <row r="10" spans="1:7" s="2" customFormat="1" ht="4.5" customHeight="1">
      <c r="A10" s="59"/>
      <c r="B10" s="60"/>
      <c r="C10" s="62"/>
      <c r="D10" s="61" t="s">
        <v>7</v>
      </c>
      <c r="E10" s="61" t="s">
        <v>8</v>
      </c>
      <c r="F10" s="61" t="s">
        <v>9</v>
      </c>
      <c r="G10" s="61" t="s">
        <v>10</v>
      </c>
    </row>
    <row r="11" spans="1:7" s="2" customFormat="1" ht="57" customHeight="1">
      <c r="A11" s="3" t="s">
        <v>11</v>
      </c>
      <c r="B11" s="3" t="s">
        <v>12</v>
      </c>
      <c r="C11" s="63"/>
      <c r="D11" s="63"/>
      <c r="E11" s="63"/>
      <c r="F11" s="63"/>
      <c r="G11" s="63"/>
    </row>
    <row r="12" spans="1:7" s="2" customFormat="1" ht="9" customHeight="1">
      <c r="A12" s="4" t="s">
        <v>13</v>
      </c>
      <c r="B12" s="4" t="s">
        <v>14</v>
      </c>
      <c r="C12" s="4" t="s">
        <v>15</v>
      </c>
      <c r="D12" s="4" t="s">
        <v>16</v>
      </c>
      <c r="E12" s="4" t="s">
        <v>17</v>
      </c>
      <c r="F12" s="4" t="s">
        <v>18</v>
      </c>
      <c r="G12" s="4" t="s">
        <v>19</v>
      </c>
    </row>
    <row r="13" spans="1:7" s="9" customFormat="1" ht="12.75" customHeight="1">
      <c r="A13" s="5" t="s">
        <v>20</v>
      </c>
      <c r="B13" s="6" t="s">
        <v>21</v>
      </c>
      <c r="C13" s="7" t="s">
        <v>22</v>
      </c>
      <c r="D13" s="8">
        <f>SUM(D14:D18)</f>
        <v>80143.40000000001</v>
      </c>
      <c r="E13" s="8">
        <f>SUM(E14:E18)</f>
        <v>112071.5</v>
      </c>
      <c r="F13" s="8">
        <f>SUM(F14:F18)</f>
        <v>112076.09999999999</v>
      </c>
      <c r="G13" s="8">
        <f aca="true" t="shared" si="0" ref="G13:G23">F13/E13*100</f>
        <v>100.00410452255926</v>
      </c>
    </row>
    <row r="14" spans="1:7" ht="41.25" customHeight="1">
      <c r="A14" s="10" t="s">
        <v>20</v>
      </c>
      <c r="B14" s="11" t="s">
        <v>23</v>
      </c>
      <c r="C14" s="12" t="s">
        <v>24</v>
      </c>
      <c r="D14" s="13">
        <v>720</v>
      </c>
      <c r="E14" s="13">
        <v>900</v>
      </c>
      <c r="F14" s="13">
        <v>1399.2</v>
      </c>
      <c r="G14" s="13">
        <f t="shared" si="0"/>
        <v>155.46666666666667</v>
      </c>
    </row>
    <row r="15" spans="1:7" ht="39" customHeight="1">
      <c r="A15" s="10" t="s">
        <v>20</v>
      </c>
      <c r="B15" s="11" t="s">
        <v>25</v>
      </c>
      <c r="C15" s="12" t="s">
        <v>26</v>
      </c>
      <c r="D15" s="13">
        <v>68478.3</v>
      </c>
      <c r="E15" s="13">
        <v>100226.4</v>
      </c>
      <c r="F15" s="13">
        <v>102781.5</v>
      </c>
      <c r="G15" s="13">
        <f t="shared" si="0"/>
        <v>102.54932832068198</v>
      </c>
    </row>
    <row r="16" spans="1:7" ht="39" customHeight="1">
      <c r="A16" s="10" t="s">
        <v>20</v>
      </c>
      <c r="B16" s="11" t="s">
        <v>27</v>
      </c>
      <c r="C16" s="12" t="s">
        <v>233</v>
      </c>
      <c r="D16" s="13">
        <v>8747.7</v>
      </c>
      <c r="E16" s="13">
        <v>8747.7</v>
      </c>
      <c r="F16" s="13">
        <v>5730.9</v>
      </c>
      <c r="G16" s="13">
        <f t="shared" si="0"/>
        <v>65.51322061799101</v>
      </c>
    </row>
    <row r="17" spans="1:7" ht="39" customHeight="1">
      <c r="A17" s="10" t="s">
        <v>20</v>
      </c>
      <c r="B17" s="11" t="s">
        <v>235</v>
      </c>
      <c r="C17" s="12" t="s">
        <v>236</v>
      </c>
      <c r="D17" s="13">
        <v>2195.1</v>
      </c>
      <c r="E17" s="13">
        <v>2195.1</v>
      </c>
      <c r="F17" s="13">
        <v>2151.1</v>
      </c>
      <c r="G17" s="13">
        <f t="shared" si="0"/>
        <v>97.99553551091067</v>
      </c>
    </row>
    <row r="18" spans="1:7" ht="52.5" customHeight="1">
      <c r="A18" s="10" t="s">
        <v>20</v>
      </c>
      <c r="B18" s="11" t="s">
        <v>28</v>
      </c>
      <c r="C18" s="14" t="s">
        <v>29</v>
      </c>
      <c r="D18" s="13">
        <v>2.3</v>
      </c>
      <c r="E18" s="13">
        <v>2.3</v>
      </c>
      <c r="F18" s="13">
        <v>13.4</v>
      </c>
      <c r="G18" s="13">
        <f t="shared" si="0"/>
        <v>582.608695652174</v>
      </c>
    </row>
    <row r="19" spans="1:7" s="9" customFormat="1" ht="22.5" customHeight="1">
      <c r="A19" s="5" t="s">
        <v>32</v>
      </c>
      <c r="B19" s="11"/>
      <c r="C19" s="7" t="s">
        <v>33</v>
      </c>
      <c r="D19" s="8">
        <f>D20+D21+D22+D23</f>
        <v>10816.6</v>
      </c>
      <c r="E19" s="8">
        <f>E20+E21+E22+E23</f>
        <v>11709.7</v>
      </c>
      <c r="F19" s="8">
        <f>F20+F21+F22+F23</f>
        <v>12560.9</v>
      </c>
      <c r="G19" s="8">
        <f t="shared" si="0"/>
        <v>107.26918708421222</v>
      </c>
    </row>
    <row r="20" spans="1:7" ht="83.25" customHeight="1">
      <c r="A20" s="10" t="s">
        <v>32</v>
      </c>
      <c r="B20" s="11" t="s">
        <v>548</v>
      </c>
      <c r="C20" s="12" t="s">
        <v>547</v>
      </c>
      <c r="D20" s="13">
        <v>4879.5</v>
      </c>
      <c r="E20" s="13">
        <v>5400.8</v>
      </c>
      <c r="F20" s="13">
        <v>6182.8</v>
      </c>
      <c r="G20" s="13">
        <f t="shared" si="0"/>
        <v>114.47933639460821</v>
      </c>
    </row>
    <row r="21" spans="1:7" ht="54.75" customHeight="1">
      <c r="A21" s="10" t="s">
        <v>32</v>
      </c>
      <c r="B21" s="11" t="s">
        <v>549</v>
      </c>
      <c r="C21" s="12" t="s">
        <v>34</v>
      </c>
      <c r="D21" s="13">
        <v>42.6</v>
      </c>
      <c r="E21" s="13">
        <v>31.8</v>
      </c>
      <c r="F21" s="13">
        <v>36.4</v>
      </c>
      <c r="G21" s="13">
        <f t="shared" si="0"/>
        <v>114.46540880503144</v>
      </c>
    </row>
    <row r="22" spans="1:7" ht="53.25" customHeight="1">
      <c r="A22" s="10" t="s">
        <v>32</v>
      </c>
      <c r="B22" s="11" t="s">
        <v>550</v>
      </c>
      <c r="C22" s="12" t="s">
        <v>35</v>
      </c>
      <c r="D22" s="13">
        <v>6803</v>
      </c>
      <c r="E22" s="13">
        <v>6975.8</v>
      </c>
      <c r="F22" s="13">
        <v>7122.1</v>
      </c>
      <c r="G22" s="13">
        <f t="shared" si="0"/>
        <v>102.09725049456692</v>
      </c>
    </row>
    <row r="23" spans="1:7" ht="51">
      <c r="A23" s="10" t="s">
        <v>32</v>
      </c>
      <c r="B23" s="11" t="s">
        <v>551</v>
      </c>
      <c r="C23" s="12" t="s">
        <v>36</v>
      </c>
      <c r="D23" s="13">
        <v>-908.5</v>
      </c>
      <c r="E23" s="13">
        <v>-698.7</v>
      </c>
      <c r="F23" s="13">
        <v>-780.4</v>
      </c>
      <c r="G23" s="13">
        <f t="shared" si="0"/>
        <v>111.69314441104908</v>
      </c>
    </row>
    <row r="24" spans="1:7" s="9" customFormat="1" ht="12.75" customHeight="1" hidden="1">
      <c r="A24" s="5" t="s">
        <v>37</v>
      </c>
      <c r="B24" s="11" t="s">
        <v>21</v>
      </c>
      <c r="C24" s="7" t="s">
        <v>38</v>
      </c>
      <c r="D24" s="8">
        <f>D26+D25</f>
        <v>0</v>
      </c>
      <c r="E24" s="8">
        <f>E26+E25</f>
        <v>0</v>
      </c>
      <c r="F24" s="8">
        <f>F26+F25</f>
        <v>0</v>
      </c>
      <c r="G24" s="8"/>
    </row>
    <row r="25" spans="1:7" s="20" customFormat="1" ht="45" customHeight="1" hidden="1">
      <c r="A25" s="10" t="s">
        <v>37</v>
      </c>
      <c r="B25" s="11" t="s">
        <v>39</v>
      </c>
      <c r="C25" s="12" t="s">
        <v>40</v>
      </c>
      <c r="D25" s="13"/>
      <c r="E25" s="13">
        <v>0</v>
      </c>
      <c r="F25" s="13"/>
      <c r="G25" s="13"/>
    </row>
    <row r="26" spans="1:7" ht="54" customHeight="1" hidden="1">
      <c r="A26" s="10" t="s">
        <v>37</v>
      </c>
      <c r="B26" s="11" t="s">
        <v>30</v>
      </c>
      <c r="C26" s="12" t="s">
        <v>31</v>
      </c>
      <c r="D26" s="13"/>
      <c r="E26" s="13">
        <v>0</v>
      </c>
      <c r="F26" s="13"/>
      <c r="G26" s="13"/>
    </row>
    <row r="27" spans="1:7" s="9" customFormat="1" ht="26.25" customHeight="1">
      <c r="A27" s="5" t="s">
        <v>41</v>
      </c>
      <c r="B27" s="11" t="s">
        <v>21</v>
      </c>
      <c r="C27" s="7" t="s">
        <v>42</v>
      </c>
      <c r="D27" s="8">
        <f>SUM(D28:D28)</f>
        <v>0</v>
      </c>
      <c r="E27" s="8">
        <f>SUM(E28:E28)</f>
        <v>0</v>
      </c>
      <c r="F27" s="8">
        <f>SUM(F28:F28)</f>
        <v>3.5</v>
      </c>
      <c r="G27" s="8"/>
    </row>
    <row r="28" spans="1:7" s="20" customFormat="1" ht="89.25">
      <c r="A28" s="21" t="s">
        <v>41</v>
      </c>
      <c r="B28" s="16" t="s">
        <v>312</v>
      </c>
      <c r="C28" s="17" t="s">
        <v>311</v>
      </c>
      <c r="D28" s="13">
        <v>0</v>
      </c>
      <c r="E28" s="13">
        <v>0</v>
      </c>
      <c r="F28" s="13">
        <v>3.5</v>
      </c>
      <c r="G28" s="13"/>
    </row>
    <row r="29" spans="1:7" s="9" customFormat="1" ht="13.5" customHeight="1" hidden="1">
      <c r="A29" s="5" t="s">
        <v>45</v>
      </c>
      <c r="B29" s="11" t="s">
        <v>21</v>
      </c>
      <c r="C29" s="7" t="s">
        <v>46</v>
      </c>
      <c r="D29" s="8">
        <f>D30</f>
        <v>0</v>
      </c>
      <c r="E29" s="8">
        <f>E30</f>
        <v>0</v>
      </c>
      <c r="F29" s="8">
        <f>F30</f>
        <v>0</v>
      </c>
      <c r="G29" s="8"/>
    </row>
    <row r="30" spans="1:7" ht="89.25" hidden="1">
      <c r="A30" s="10" t="s">
        <v>45</v>
      </c>
      <c r="B30" s="11" t="s">
        <v>312</v>
      </c>
      <c r="C30" s="12" t="s">
        <v>311</v>
      </c>
      <c r="D30" s="13">
        <v>0</v>
      </c>
      <c r="E30" s="13">
        <v>0</v>
      </c>
      <c r="F30" s="13">
        <v>0</v>
      </c>
      <c r="G30" s="13"/>
    </row>
    <row r="31" spans="1:7" s="9" customFormat="1" ht="12.75" customHeight="1" hidden="1">
      <c r="A31" s="5" t="s">
        <v>48</v>
      </c>
      <c r="B31" s="11" t="s">
        <v>21</v>
      </c>
      <c r="C31" s="7" t="s">
        <v>49</v>
      </c>
      <c r="D31" s="8">
        <f>D32</f>
        <v>0</v>
      </c>
      <c r="E31" s="8">
        <f>E32</f>
        <v>0</v>
      </c>
      <c r="F31" s="8">
        <f>F32</f>
        <v>0</v>
      </c>
      <c r="G31" s="8"/>
    </row>
    <row r="32" spans="1:7" ht="89.25" hidden="1">
      <c r="A32" s="10" t="s">
        <v>48</v>
      </c>
      <c r="B32" s="16" t="s">
        <v>312</v>
      </c>
      <c r="C32" s="17" t="s">
        <v>311</v>
      </c>
      <c r="D32" s="13">
        <v>0</v>
      </c>
      <c r="E32" s="13">
        <v>0</v>
      </c>
      <c r="F32" s="13">
        <v>0</v>
      </c>
      <c r="G32" s="13"/>
    </row>
    <row r="33" spans="1:7" ht="26.25" customHeight="1" hidden="1">
      <c r="A33" s="5" t="s">
        <v>50</v>
      </c>
      <c r="B33" s="11" t="s">
        <v>21</v>
      </c>
      <c r="C33" s="7" t="s">
        <v>51</v>
      </c>
      <c r="D33" s="8">
        <f>D34</f>
        <v>0</v>
      </c>
      <c r="E33" s="8">
        <f>E34</f>
        <v>0</v>
      </c>
      <c r="F33" s="8">
        <f>F34</f>
        <v>0</v>
      </c>
      <c r="G33" s="8"/>
    </row>
    <row r="34" spans="1:7" s="20" customFormat="1" ht="89.25" hidden="1">
      <c r="A34" s="10" t="s">
        <v>50</v>
      </c>
      <c r="B34" s="16" t="s">
        <v>312</v>
      </c>
      <c r="C34" s="17" t="s">
        <v>311</v>
      </c>
      <c r="D34" s="13">
        <v>0</v>
      </c>
      <c r="E34" s="13">
        <v>0</v>
      </c>
      <c r="F34" s="13">
        <v>0</v>
      </c>
      <c r="G34" s="13"/>
    </row>
    <row r="35" spans="1:7" s="9" customFormat="1" ht="12.75" customHeight="1">
      <c r="A35" s="5" t="s">
        <v>52</v>
      </c>
      <c r="B35" s="11" t="s">
        <v>21</v>
      </c>
      <c r="C35" s="7" t="s">
        <v>53</v>
      </c>
      <c r="D35" s="8">
        <f>SUM(D36:D91)</f>
        <v>932463.6</v>
      </c>
      <c r="E35" s="8">
        <f>SUM(E36:E91)</f>
        <v>923753.6</v>
      </c>
      <c r="F35" s="8">
        <f>SUM(F36:F91)</f>
        <v>957396.8</v>
      </c>
      <c r="G35" s="8">
        <f>F35/E35*100</f>
        <v>103.6420101637493</v>
      </c>
    </row>
    <row r="36" spans="1:7" ht="72" customHeight="1">
      <c r="A36" s="10" t="s">
        <v>52</v>
      </c>
      <c r="B36" s="11" t="s">
        <v>54</v>
      </c>
      <c r="C36" s="12" t="s">
        <v>55</v>
      </c>
      <c r="D36" s="13">
        <v>745300</v>
      </c>
      <c r="E36" s="13">
        <v>723800</v>
      </c>
      <c r="F36" s="13">
        <v>721662</v>
      </c>
      <c r="G36" s="13">
        <f>F36/E36*100</f>
        <v>99.70461453440177</v>
      </c>
    </row>
    <row r="37" spans="1:7" ht="52.5" customHeight="1">
      <c r="A37" s="10" t="s">
        <v>52</v>
      </c>
      <c r="B37" s="11" t="s">
        <v>56</v>
      </c>
      <c r="C37" s="12" t="s">
        <v>57</v>
      </c>
      <c r="D37" s="13">
        <v>0</v>
      </c>
      <c r="E37" s="13">
        <v>0</v>
      </c>
      <c r="F37" s="13">
        <v>1184.4</v>
      </c>
      <c r="G37" s="13"/>
    </row>
    <row r="38" spans="1:7" ht="69" customHeight="1">
      <c r="A38" s="10" t="s">
        <v>52</v>
      </c>
      <c r="B38" s="11" t="s">
        <v>58</v>
      </c>
      <c r="C38" s="12" t="s">
        <v>59</v>
      </c>
      <c r="D38" s="13">
        <v>0</v>
      </c>
      <c r="E38" s="13">
        <v>0</v>
      </c>
      <c r="F38" s="13">
        <v>91.9</v>
      </c>
      <c r="G38" s="13"/>
    </row>
    <row r="39" spans="1:7" ht="52.5" customHeight="1">
      <c r="A39" s="10" t="s">
        <v>52</v>
      </c>
      <c r="B39" s="11" t="s">
        <v>60</v>
      </c>
      <c r="C39" s="12" t="s">
        <v>61</v>
      </c>
      <c r="D39" s="13">
        <v>0</v>
      </c>
      <c r="E39" s="13">
        <v>0</v>
      </c>
      <c r="F39" s="13">
        <v>-10.4</v>
      </c>
      <c r="G39" s="13"/>
    </row>
    <row r="40" spans="1:7" ht="94.5" customHeight="1">
      <c r="A40" s="10" t="s">
        <v>52</v>
      </c>
      <c r="B40" s="11" t="s">
        <v>62</v>
      </c>
      <c r="C40" s="12" t="s">
        <v>63</v>
      </c>
      <c r="D40" s="13">
        <v>2656</v>
      </c>
      <c r="E40" s="13">
        <v>2656</v>
      </c>
      <c r="F40" s="13">
        <v>1759.4</v>
      </c>
      <c r="G40" s="13">
        <f>F40/E40*100</f>
        <v>66.24246987951807</v>
      </c>
    </row>
    <row r="41" spans="1:7" ht="83.25" customHeight="1">
      <c r="A41" s="10" t="s">
        <v>52</v>
      </c>
      <c r="B41" s="11" t="s">
        <v>64</v>
      </c>
      <c r="C41" s="12" t="s">
        <v>65</v>
      </c>
      <c r="D41" s="13">
        <v>0</v>
      </c>
      <c r="E41" s="13">
        <v>0</v>
      </c>
      <c r="F41" s="13">
        <v>4.9</v>
      </c>
      <c r="G41" s="13"/>
    </row>
    <row r="42" spans="1:7" ht="83.25" customHeight="1" hidden="1">
      <c r="A42" s="10" t="s">
        <v>52</v>
      </c>
      <c r="B42" s="11" t="s">
        <v>66</v>
      </c>
      <c r="C42" s="12" t="s">
        <v>67</v>
      </c>
      <c r="D42" s="13">
        <v>0</v>
      </c>
      <c r="E42" s="13">
        <v>0</v>
      </c>
      <c r="F42" s="13">
        <v>0</v>
      </c>
      <c r="G42" s="13"/>
    </row>
    <row r="43" spans="1:7" ht="96" customHeight="1">
      <c r="A43" s="10" t="s">
        <v>52</v>
      </c>
      <c r="B43" s="11" t="s">
        <v>68</v>
      </c>
      <c r="C43" s="12" t="s">
        <v>69</v>
      </c>
      <c r="D43" s="13">
        <v>0</v>
      </c>
      <c r="E43" s="13">
        <v>0</v>
      </c>
      <c r="F43" s="13">
        <v>7</v>
      </c>
      <c r="G43" s="13"/>
    </row>
    <row r="44" spans="1:7" ht="52.5" customHeight="1">
      <c r="A44" s="10" t="s">
        <v>52</v>
      </c>
      <c r="B44" s="11" t="s">
        <v>70</v>
      </c>
      <c r="C44" s="12" t="s">
        <v>71</v>
      </c>
      <c r="D44" s="13">
        <v>10400</v>
      </c>
      <c r="E44" s="13">
        <v>4100</v>
      </c>
      <c r="F44" s="13">
        <v>3920.6</v>
      </c>
      <c r="G44" s="13">
        <f>F44/E44*100</f>
        <v>95.62439024390244</v>
      </c>
    </row>
    <row r="45" spans="1:7" ht="39" customHeight="1">
      <c r="A45" s="10" t="s">
        <v>52</v>
      </c>
      <c r="B45" s="11" t="s">
        <v>72</v>
      </c>
      <c r="C45" s="12" t="s">
        <v>73</v>
      </c>
      <c r="D45" s="13">
        <v>0</v>
      </c>
      <c r="E45" s="13">
        <v>0</v>
      </c>
      <c r="F45" s="13">
        <v>94.5</v>
      </c>
      <c r="G45" s="13"/>
    </row>
    <row r="46" spans="1:7" ht="52.5" customHeight="1">
      <c r="A46" s="10" t="s">
        <v>52</v>
      </c>
      <c r="B46" s="11" t="s">
        <v>74</v>
      </c>
      <c r="C46" s="12" t="s">
        <v>75</v>
      </c>
      <c r="D46" s="13">
        <v>0</v>
      </c>
      <c r="E46" s="13">
        <v>0</v>
      </c>
      <c r="F46" s="13">
        <v>16.4</v>
      </c>
      <c r="G46" s="13"/>
    </row>
    <row r="47" spans="1:7" ht="39" customHeight="1" hidden="1">
      <c r="A47" s="10" t="s">
        <v>52</v>
      </c>
      <c r="B47" s="11" t="s">
        <v>76</v>
      </c>
      <c r="C47" s="12" t="s">
        <v>77</v>
      </c>
      <c r="D47" s="13">
        <v>0</v>
      </c>
      <c r="E47" s="13">
        <v>0</v>
      </c>
      <c r="F47" s="13">
        <v>0</v>
      </c>
      <c r="G47" s="13"/>
    </row>
    <row r="48" spans="1:7" ht="76.5">
      <c r="A48" s="10" t="s">
        <v>52</v>
      </c>
      <c r="B48" s="11" t="s">
        <v>78</v>
      </c>
      <c r="C48" s="12" t="s">
        <v>79</v>
      </c>
      <c r="D48" s="13">
        <v>1287</v>
      </c>
      <c r="E48" s="13">
        <v>4087</v>
      </c>
      <c r="F48" s="13">
        <v>4218.6</v>
      </c>
      <c r="G48" s="13">
        <f>F48/E48*100</f>
        <v>103.21996574504529</v>
      </c>
    </row>
    <row r="49" spans="1:7" ht="63.75" hidden="1">
      <c r="A49" s="10" t="s">
        <v>52</v>
      </c>
      <c r="B49" s="11" t="s">
        <v>313</v>
      </c>
      <c r="C49" s="12" t="s">
        <v>314</v>
      </c>
      <c r="D49" s="13">
        <v>0</v>
      </c>
      <c r="E49" s="13">
        <v>0</v>
      </c>
      <c r="F49" s="13">
        <v>0</v>
      </c>
      <c r="G49" s="13"/>
    </row>
    <row r="50" spans="1:7" ht="57" customHeight="1" hidden="1">
      <c r="A50" s="10" t="s">
        <v>52</v>
      </c>
      <c r="B50" s="11" t="s">
        <v>237</v>
      </c>
      <c r="C50" s="12" t="s">
        <v>238</v>
      </c>
      <c r="D50" s="13">
        <v>0</v>
      </c>
      <c r="E50" s="13">
        <v>0</v>
      </c>
      <c r="F50" s="13">
        <v>0</v>
      </c>
      <c r="G50" s="13"/>
    </row>
    <row r="51" spans="1:7" ht="41.25" customHeight="1" hidden="1">
      <c r="A51" s="10" t="s">
        <v>52</v>
      </c>
      <c r="B51" s="11" t="s">
        <v>241</v>
      </c>
      <c r="C51" s="12" t="s">
        <v>239</v>
      </c>
      <c r="D51" s="13"/>
      <c r="E51" s="13"/>
      <c r="F51" s="13">
        <v>0</v>
      </c>
      <c r="G51" s="13"/>
    </row>
    <row r="52" spans="1:7" ht="57" customHeight="1" hidden="1">
      <c r="A52" s="10" t="s">
        <v>52</v>
      </c>
      <c r="B52" s="11" t="s">
        <v>242</v>
      </c>
      <c r="C52" s="12" t="s">
        <v>240</v>
      </c>
      <c r="D52" s="13"/>
      <c r="E52" s="13"/>
      <c r="F52" s="13">
        <v>0</v>
      </c>
      <c r="G52" s="13"/>
    </row>
    <row r="53" spans="1:7" ht="89.25">
      <c r="A53" s="10" t="s">
        <v>52</v>
      </c>
      <c r="B53" s="11" t="s">
        <v>440</v>
      </c>
      <c r="C53" s="36" t="s">
        <v>441</v>
      </c>
      <c r="D53" s="13">
        <v>30700</v>
      </c>
      <c r="E53" s="13">
        <v>23190</v>
      </c>
      <c r="F53" s="13">
        <v>22626.2</v>
      </c>
      <c r="G53" s="13">
        <f>F53/E53*100</f>
        <v>97.56877964639932</v>
      </c>
    </row>
    <row r="54" spans="1:7" ht="69.75" customHeight="1">
      <c r="A54" s="10" t="s">
        <v>52</v>
      </c>
      <c r="B54" s="11" t="s">
        <v>530</v>
      </c>
      <c r="C54" s="36" t="s">
        <v>480</v>
      </c>
      <c r="D54" s="13">
        <v>0</v>
      </c>
      <c r="E54" s="13">
        <v>0</v>
      </c>
      <c r="F54" s="13">
        <v>57.9</v>
      </c>
      <c r="G54" s="13"/>
    </row>
    <row r="55" spans="1:7" ht="39" customHeight="1">
      <c r="A55" s="10" t="s">
        <v>52</v>
      </c>
      <c r="B55" s="11" t="s">
        <v>80</v>
      </c>
      <c r="C55" s="12" t="s">
        <v>81</v>
      </c>
      <c r="D55" s="13">
        <v>0</v>
      </c>
      <c r="E55" s="13">
        <v>0</v>
      </c>
      <c r="F55" s="13">
        <v>-15.7</v>
      </c>
      <c r="G55" s="13"/>
    </row>
    <row r="56" spans="1:7" ht="26.25" customHeight="1">
      <c r="A56" s="10" t="s">
        <v>52</v>
      </c>
      <c r="B56" s="11" t="s">
        <v>82</v>
      </c>
      <c r="C56" s="12" t="s">
        <v>83</v>
      </c>
      <c r="D56" s="13">
        <v>0</v>
      </c>
      <c r="E56" s="13">
        <v>0</v>
      </c>
      <c r="F56" s="13">
        <v>76.1</v>
      </c>
      <c r="G56" s="13"/>
    </row>
    <row r="57" spans="1:7" ht="26.25" customHeight="1" hidden="1">
      <c r="A57" s="10" t="s">
        <v>52</v>
      </c>
      <c r="B57" s="11" t="s">
        <v>414</v>
      </c>
      <c r="C57" s="12" t="s">
        <v>415</v>
      </c>
      <c r="D57" s="13">
        <v>0</v>
      </c>
      <c r="E57" s="13">
        <v>0</v>
      </c>
      <c r="F57" s="13">
        <v>0</v>
      </c>
      <c r="G57" s="13"/>
    </row>
    <row r="58" spans="1:7" ht="39" customHeight="1">
      <c r="A58" s="10" t="s">
        <v>52</v>
      </c>
      <c r="B58" s="11" t="s">
        <v>84</v>
      </c>
      <c r="C58" s="12" t="s">
        <v>85</v>
      </c>
      <c r="D58" s="13">
        <v>0</v>
      </c>
      <c r="E58" s="13">
        <v>0</v>
      </c>
      <c r="F58" s="13">
        <v>8.3</v>
      </c>
      <c r="G58" s="13"/>
    </row>
    <row r="59" spans="1:7" ht="33" customHeight="1" hidden="1">
      <c r="A59" s="10" t="s">
        <v>52</v>
      </c>
      <c r="B59" s="11" t="s">
        <v>86</v>
      </c>
      <c r="C59" s="12" t="s">
        <v>442</v>
      </c>
      <c r="D59" s="13">
        <v>0</v>
      </c>
      <c r="E59" s="13">
        <v>0</v>
      </c>
      <c r="F59" s="13">
        <v>0</v>
      </c>
      <c r="G59" s="13"/>
    </row>
    <row r="60" spans="1:7" ht="45" customHeight="1" hidden="1">
      <c r="A60" s="10" t="s">
        <v>52</v>
      </c>
      <c r="B60" s="11" t="s">
        <v>88</v>
      </c>
      <c r="C60" s="12" t="s">
        <v>89</v>
      </c>
      <c r="D60" s="13">
        <v>0</v>
      </c>
      <c r="E60" s="13">
        <v>0</v>
      </c>
      <c r="F60" s="13">
        <v>0</v>
      </c>
      <c r="G60" s="13"/>
    </row>
    <row r="61" spans="1:7" ht="45" customHeight="1" hidden="1">
      <c r="A61" s="10" t="s">
        <v>52</v>
      </c>
      <c r="B61" s="33" t="s">
        <v>443</v>
      </c>
      <c r="C61" s="22" t="s">
        <v>444</v>
      </c>
      <c r="D61" s="13">
        <v>0</v>
      </c>
      <c r="E61" s="13">
        <v>0</v>
      </c>
      <c r="F61" s="13">
        <v>0</v>
      </c>
      <c r="G61" s="13"/>
    </row>
    <row r="62" spans="1:7" ht="27.75" customHeight="1">
      <c r="A62" s="10" t="s">
        <v>52</v>
      </c>
      <c r="B62" s="11" t="s">
        <v>90</v>
      </c>
      <c r="C62" s="12" t="s">
        <v>91</v>
      </c>
      <c r="D62" s="13">
        <v>34</v>
      </c>
      <c r="E62" s="13">
        <v>34</v>
      </c>
      <c r="F62" s="13">
        <v>32.9</v>
      </c>
      <c r="G62" s="13">
        <f>F62/E62*100</f>
        <v>96.76470588235294</v>
      </c>
    </row>
    <row r="63" spans="1:7" s="2" customFormat="1" ht="18" customHeight="1">
      <c r="A63" s="10" t="s">
        <v>52</v>
      </c>
      <c r="B63" s="11" t="s">
        <v>92</v>
      </c>
      <c r="C63" s="12" t="s">
        <v>93</v>
      </c>
      <c r="D63" s="13">
        <v>0</v>
      </c>
      <c r="E63" s="13">
        <v>0</v>
      </c>
      <c r="F63" s="13">
        <v>1.2</v>
      </c>
      <c r="G63" s="13"/>
    </row>
    <row r="64" spans="1:7" s="2" customFormat="1" ht="33.75" customHeight="1" hidden="1">
      <c r="A64" s="10" t="s">
        <v>52</v>
      </c>
      <c r="B64" s="11" t="s">
        <v>94</v>
      </c>
      <c r="C64" s="12" t="s">
        <v>95</v>
      </c>
      <c r="D64" s="13"/>
      <c r="E64" s="13"/>
      <c r="F64" s="13">
        <v>0</v>
      </c>
      <c r="G64" s="13"/>
    </row>
    <row r="65" spans="1:7" ht="57.75" customHeight="1">
      <c r="A65" s="10" t="s">
        <v>52</v>
      </c>
      <c r="B65" s="11" t="s">
        <v>96</v>
      </c>
      <c r="C65" s="22" t="s">
        <v>97</v>
      </c>
      <c r="D65" s="13">
        <v>9730.6</v>
      </c>
      <c r="E65" s="13">
        <v>9730.6</v>
      </c>
      <c r="F65" s="13">
        <v>9983</v>
      </c>
      <c r="G65" s="13">
        <f>F65/E65*100</f>
        <v>102.59387910303579</v>
      </c>
    </row>
    <row r="66" spans="1:7" ht="30" customHeight="1">
      <c r="A66" s="10" t="s">
        <v>52</v>
      </c>
      <c r="B66" s="11" t="s">
        <v>98</v>
      </c>
      <c r="C66" s="22" t="s">
        <v>99</v>
      </c>
      <c r="D66" s="13">
        <v>0</v>
      </c>
      <c r="E66" s="13">
        <v>0</v>
      </c>
      <c r="F66" s="13">
        <v>61</v>
      </c>
      <c r="G66" s="13"/>
    </row>
    <row r="67" spans="1:7" ht="30" customHeight="1" hidden="1">
      <c r="A67" s="10" t="s">
        <v>52</v>
      </c>
      <c r="B67" s="11" t="s">
        <v>379</v>
      </c>
      <c r="C67" s="22" t="s">
        <v>87</v>
      </c>
      <c r="D67" s="13">
        <v>0</v>
      </c>
      <c r="E67" s="13">
        <v>0</v>
      </c>
      <c r="F67" s="13">
        <v>0</v>
      </c>
      <c r="G67" s="13"/>
    </row>
    <row r="68" spans="1:7" ht="52.5" customHeight="1">
      <c r="A68" s="10" t="s">
        <v>52</v>
      </c>
      <c r="B68" s="11" t="s">
        <v>100</v>
      </c>
      <c r="C68" s="12" t="s">
        <v>101</v>
      </c>
      <c r="D68" s="13">
        <v>5321</v>
      </c>
      <c r="E68" s="13">
        <v>9821</v>
      </c>
      <c r="F68" s="13">
        <v>9584.2</v>
      </c>
      <c r="G68" s="13">
        <f>F68/E68*100</f>
        <v>97.5888402403014</v>
      </c>
    </row>
    <row r="69" spans="1:7" ht="39" customHeight="1">
      <c r="A69" s="10" t="s">
        <v>52</v>
      </c>
      <c r="B69" s="11" t="s">
        <v>102</v>
      </c>
      <c r="C69" s="12" t="s">
        <v>103</v>
      </c>
      <c r="D69" s="13">
        <v>0</v>
      </c>
      <c r="E69" s="13">
        <v>0</v>
      </c>
      <c r="F69" s="13">
        <v>458.4</v>
      </c>
      <c r="G69" s="13"/>
    </row>
    <row r="70" spans="1:7" ht="38.25">
      <c r="A70" s="10" t="s">
        <v>52</v>
      </c>
      <c r="B70" s="11" t="s">
        <v>104</v>
      </c>
      <c r="C70" s="12" t="s">
        <v>105</v>
      </c>
      <c r="D70" s="13">
        <v>0</v>
      </c>
      <c r="E70" s="13">
        <v>0</v>
      </c>
      <c r="F70" s="13">
        <v>-0.6</v>
      </c>
      <c r="G70" s="13"/>
    </row>
    <row r="71" spans="1:7" ht="27.75" customHeight="1">
      <c r="A71" s="10" t="s">
        <v>52</v>
      </c>
      <c r="B71" s="11" t="s">
        <v>106</v>
      </c>
      <c r="C71" s="12" t="s">
        <v>107</v>
      </c>
      <c r="D71" s="13">
        <v>21660</v>
      </c>
      <c r="E71" s="13">
        <v>21660</v>
      </c>
      <c r="F71" s="13">
        <v>21048.7</v>
      </c>
      <c r="G71" s="13">
        <f>F71/E71*100</f>
        <v>97.17774699907665</v>
      </c>
    </row>
    <row r="72" spans="1:7" ht="18.75" customHeight="1">
      <c r="A72" s="10" t="s">
        <v>52</v>
      </c>
      <c r="B72" s="11" t="s">
        <v>108</v>
      </c>
      <c r="C72" s="12" t="s">
        <v>109</v>
      </c>
      <c r="D72" s="13">
        <v>0</v>
      </c>
      <c r="E72" s="13">
        <v>0</v>
      </c>
      <c r="F72" s="13">
        <v>101.9</v>
      </c>
      <c r="G72" s="13"/>
    </row>
    <row r="73" spans="1:7" ht="12.75" customHeight="1" hidden="1">
      <c r="A73" s="10" t="s">
        <v>52</v>
      </c>
      <c r="B73" s="11" t="s">
        <v>315</v>
      </c>
      <c r="C73" s="12" t="s">
        <v>316</v>
      </c>
      <c r="D73" s="13">
        <v>0</v>
      </c>
      <c r="E73" s="13">
        <v>0</v>
      </c>
      <c r="F73" s="13">
        <v>0</v>
      </c>
      <c r="G73" s="13"/>
    </row>
    <row r="74" spans="1:7" ht="26.25" customHeight="1" hidden="1">
      <c r="A74" s="10" t="s">
        <v>52</v>
      </c>
      <c r="B74" s="11" t="s">
        <v>110</v>
      </c>
      <c r="C74" s="12" t="s">
        <v>111</v>
      </c>
      <c r="D74" s="13">
        <v>0</v>
      </c>
      <c r="E74" s="13">
        <v>0</v>
      </c>
      <c r="F74" s="13">
        <v>0</v>
      </c>
      <c r="G74" s="13"/>
    </row>
    <row r="75" spans="1:7" ht="18" customHeight="1">
      <c r="A75" s="10" t="s">
        <v>52</v>
      </c>
      <c r="B75" s="11" t="s">
        <v>112</v>
      </c>
      <c r="C75" s="12" t="s">
        <v>113</v>
      </c>
      <c r="D75" s="13">
        <v>0</v>
      </c>
      <c r="E75" s="13">
        <v>0</v>
      </c>
      <c r="F75" s="13">
        <v>-0.1</v>
      </c>
      <c r="G75" s="13"/>
    </row>
    <row r="76" spans="1:7" ht="30" customHeight="1">
      <c r="A76" s="10" t="s">
        <v>52</v>
      </c>
      <c r="B76" s="11" t="s">
        <v>114</v>
      </c>
      <c r="C76" s="12" t="s">
        <v>115</v>
      </c>
      <c r="D76" s="13">
        <v>19650</v>
      </c>
      <c r="E76" s="13">
        <v>19650</v>
      </c>
      <c r="F76" s="13">
        <v>16348.5</v>
      </c>
      <c r="G76" s="13">
        <f>F76/E76*100</f>
        <v>83.19847328244275</v>
      </c>
    </row>
    <row r="77" spans="1:7" ht="18.75" customHeight="1">
      <c r="A77" s="10" t="s">
        <v>52</v>
      </c>
      <c r="B77" s="11" t="s">
        <v>116</v>
      </c>
      <c r="C77" s="12" t="s">
        <v>117</v>
      </c>
      <c r="D77" s="13">
        <v>0</v>
      </c>
      <c r="E77" s="13">
        <v>0</v>
      </c>
      <c r="F77" s="13">
        <v>841.6</v>
      </c>
      <c r="G77" s="13"/>
    </row>
    <row r="78" spans="1:7" ht="15" customHeight="1" hidden="1">
      <c r="A78" s="10" t="s">
        <v>52</v>
      </c>
      <c r="B78" s="11" t="s">
        <v>243</v>
      </c>
      <c r="C78" s="12" t="s">
        <v>244</v>
      </c>
      <c r="D78" s="13">
        <v>0</v>
      </c>
      <c r="E78" s="13">
        <v>0</v>
      </c>
      <c r="F78" s="13">
        <v>0</v>
      </c>
      <c r="G78" s="13"/>
    </row>
    <row r="79" spans="1:7" ht="43.5" customHeight="1">
      <c r="A79" s="10" t="s">
        <v>52</v>
      </c>
      <c r="B79" s="11" t="s">
        <v>118</v>
      </c>
      <c r="C79" s="14" t="s">
        <v>119</v>
      </c>
      <c r="D79" s="13">
        <v>70500</v>
      </c>
      <c r="E79" s="13">
        <v>86800</v>
      </c>
      <c r="F79" s="13">
        <v>119833.2</v>
      </c>
      <c r="G79" s="13">
        <f>F79/E79*100</f>
        <v>138.05668202764977</v>
      </c>
    </row>
    <row r="80" spans="1:7" ht="30" customHeight="1">
      <c r="A80" s="10" t="s">
        <v>52</v>
      </c>
      <c r="B80" s="11" t="s">
        <v>120</v>
      </c>
      <c r="C80" s="14" t="s">
        <v>121</v>
      </c>
      <c r="D80" s="13">
        <v>0</v>
      </c>
      <c r="E80" s="13">
        <v>0</v>
      </c>
      <c r="F80" s="13">
        <v>5346.2</v>
      </c>
      <c r="G80" s="13"/>
    </row>
    <row r="81" spans="1:7" ht="43.5" customHeight="1">
      <c r="A81" s="10" t="s">
        <v>52</v>
      </c>
      <c r="B81" s="11" t="s">
        <v>122</v>
      </c>
      <c r="C81" s="14" t="s">
        <v>123</v>
      </c>
      <c r="D81" s="13">
        <v>0</v>
      </c>
      <c r="E81" s="13">
        <v>0</v>
      </c>
      <c r="F81" s="13">
        <v>13.8</v>
      </c>
      <c r="G81" s="13"/>
    </row>
    <row r="82" spans="1:7" ht="30" customHeight="1">
      <c r="A82" s="10" t="s">
        <v>52</v>
      </c>
      <c r="B82" s="11" t="s">
        <v>445</v>
      </c>
      <c r="C82" s="22" t="s">
        <v>446</v>
      </c>
      <c r="D82" s="13">
        <v>0</v>
      </c>
      <c r="E82" s="13">
        <v>0</v>
      </c>
      <c r="F82" s="13">
        <v>3.6</v>
      </c>
      <c r="G82" s="13"/>
    </row>
    <row r="83" spans="1:7" ht="51">
      <c r="A83" s="10" t="s">
        <v>52</v>
      </c>
      <c r="B83" s="11" t="s">
        <v>124</v>
      </c>
      <c r="C83" s="14" t="s">
        <v>125</v>
      </c>
      <c r="D83" s="13">
        <v>3168</v>
      </c>
      <c r="E83" s="13">
        <v>3168</v>
      </c>
      <c r="F83" s="13">
        <v>2636.8</v>
      </c>
      <c r="G83" s="13">
        <f>F83/E83*100</f>
        <v>83.23232323232324</v>
      </c>
    </row>
    <row r="84" spans="1:7" ht="38.25">
      <c r="A84" s="10" t="s">
        <v>52</v>
      </c>
      <c r="B84" s="11" t="s">
        <v>126</v>
      </c>
      <c r="C84" s="14" t="s">
        <v>127</v>
      </c>
      <c r="D84" s="13">
        <v>0</v>
      </c>
      <c r="E84" s="13">
        <v>0</v>
      </c>
      <c r="F84" s="13">
        <v>143.3</v>
      </c>
      <c r="G84" s="13"/>
    </row>
    <row r="85" spans="1:7" ht="51">
      <c r="A85" s="10" t="s">
        <v>52</v>
      </c>
      <c r="B85" s="11" t="s">
        <v>128</v>
      </c>
      <c r="C85" s="14" t="s">
        <v>129</v>
      </c>
      <c r="D85" s="13">
        <v>0</v>
      </c>
      <c r="E85" s="13">
        <v>0</v>
      </c>
      <c r="F85" s="13">
        <v>-0.8</v>
      </c>
      <c r="G85" s="13"/>
    </row>
    <row r="86" spans="1:7" ht="52.5" customHeight="1" hidden="1">
      <c r="A86" s="10" t="s">
        <v>52</v>
      </c>
      <c r="B86" s="11" t="s">
        <v>130</v>
      </c>
      <c r="C86" s="12" t="s">
        <v>131</v>
      </c>
      <c r="D86" s="13">
        <v>0</v>
      </c>
      <c r="E86" s="13">
        <v>0</v>
      </c>
      <c r="F86" s="13">
        <v>0</v>
      </c>
      <c r="G86" s="13"/>
    </row>
    <row r="87" spans="1:7" ht="45" customHeight="1">
      <c r="A87" s="10" t="s">
        <v>52</v>
      </c>
      <c r="B87" s="33" t="s">
        <v>461</v>
      </c>
      <c r="C87" s="22" t="s">
        <v>447</v>
      </c>
      <c r="D87" s="13">
        <v>11980</v>
      </c>
      <c r="E87" s="13">
        <v>14980</v>
      </c>
      <c r="F87" s="13">
        <v>14395.5</v>
      </c>
      <c r="G87" s="13">
        <f>F87/E87*100</f>
        <v>96.0981308411215</v>
      </c>
    </row>
    <row r="88" spans="1:7" ht="52.5" customHeight="1">
      <c r="A88" s="10" t="s">
        <v>52</v>
      </c>
      <c r="B88" s="33" t="s">
        <v>462</v>
      </c>
      <c r="C88" s="22" t="s">
        <v>448</v>
      </c>
      <c r="D88" s="13">
        <v>0</v>
      </c>
      <c r="E88" s="13">
        <v>0</v>
      </c>
      <c r="F88" s="13">
        <v>814.5</v>
      </c>
      <c r="G88" s="13"/>
    </row>
    <row r="89" spans="1:7" ht="42.75" customHeight="1">
      <c r="A89" s="10" t="s">
        <v>52</v>
      </c>
      <c r="B89" s="11" t="s">
        <v>435</v>
      </c>
      <c r="C89" s="12" t="s">
        <v>434</v>
      </c>
      <c r="D89" s="13">
        <v>0</v>
      </c>
      <c r="E89" s="13">
        <v>0</v>
      </c>
      <c r="F89" s="13">
        <v>38.3</v>
      </c>
      <c r="G89" s="13"/>
    </row>
    <row r="90" spans="1:7" s="2" customFormat="1" ht="81.75" customHeight="1">
      <c r="A90" s="10" t="s">
        <v>52</v>
      </c>
      <c r="B90" s="11" t="s">
        <v>312</v>
      </c>
      <c r="C90" s="12" t="s">
        <v>311</v>
      </c>
      <c r="D90" s="13">
        <v>12</v>
      </c>
      <c r="E90" s="13">
        <v>12</v>
      </c>
      <c r="F90" s="13">
        <v>0</v>
      </c>
      <c r="G90" s="13">
        <f>F90/E90*100</f>
        <v>0</v>
      </c>
    </row>
    <row r="91" spans="1:7" ht="51">
      <c r="A91" s="10" t="s">
        <v>52</v>
      </c>
      <c r="B91" s="11" t="s">
        <v>318</v>
      </c>
      <c r="C91" s="12" t="s">
        <v>317</v>
      </c>
      <c r="D91" s="13">
        <v>65</v>
      </c>
      <c r="E91" s="13">
        <v>65</v>
      </c>
      <c r="F91" s="13">
        <v>9.6</v>
      </c>
      <c r="G91" s="13">
        <f>F91/E91*100</f>
        <v>14.769230769230768</v>
      </c>
    </row>
    <row r="92" spans="1:7" s="9" customFormat="1" ht="12.75" customHeight="1">
      <c r="A92" s="5" t="s">
        <v>132</v>
      </c>
      <c r="B92" s="11" t="s">
        <v>21</v>
      </c>
      <c r="C92" s="7" t="s">
        <v>133</v>
      </c>
      <c r="D92" s="8">
        <f>SUM(D93:D93)</f>
        <v>0</v>
      </c>
      <c r="E92" s="8">
        <f>SUM(E93:E93)</f>
        <v>0</v>
      </c>
      <c r="F92" s="8">
        <f>SUM(F93:F93)</f>
        <v>128.6</v>
      </c>
      <c r="G92" s="8"/>
    </row>
    <row r="93" spans="1:7" s="20" customFormat="1" ht="89.25">
      <c r="A93" s="10" t="s">
        <v>132</v>
      </c>
      <c r="B93" s="16" t="s">
        <v>312</v>
      </c>
      <c r="C93" s="17" t="s">
        <v>311</v>
      </c>
      <c r="D93" s="13">
        <v>0</v>
      </c>
      <c r="E93" s="13">
        <v>0</v>
      </c>
      <c r="F93" s="15">
        <v>128.6</v>
      </c>
      <c r="G93" s="15"/>
    </row>
    <row r="94" spans="1:7" s="20" customFormat="1" ht="12.75" hidden="1">
      <c r="A94" s="23" t="s">
        <v>449</v>
      </c>
      <c r="B94" s="16"/>
      <c r="C94" s="29" t="s">
        <v>450</v>
      </c>
      <c r="D94" s="19">
        <f>D95</f>
        <v>0</v>
      </c>
      <c r="E94" s="19">
        <f>E95</f>
        <v>0</v>
      </c>
      <c r="F94" s="19">
        <f>F95</f>
        <v>0</v>
      </c>
      <c r="G94" s="15"/>
    </row>
    <row r="95" spans="1:7" s="20" customFormat="1" ht="63.75" hidden="1">
      <c r="A95" s="10" t="s">
        <v>449</v>
      </c>
      <c r="B95" s="16" t="s">
        <v>463</v>
      </c>
      <c r="C95" s="17" t="s">
        <v>451</v>
      </c>
      <c r="D95" s="13">
        <v>0</v>
      </c>
      <c r="E95" s="13">
        <v>0</v>
      </c>
      <c r="F95" s="15">
        <v>0</v>
      </c>
      <c r="G95" s="15"/>
    </row>
    <row r="96" spans="1:7" s="9" customFormat="1" ht="12.75" customHeight="1" hidden="1">
      <c r="A96" s="5" t="s">
        <v>136</v>
      </c>
      <c r="B96" s="11" t="s">
        <v>21</v>
      </c>
      <c r="C96" s="7" t="s">
        <v>137</v>
      </c>
      <c r="D96" s="8">
        <f>SUM(D97:D98)</f>
        <v>0</v>
      </c>
      <c r="E96" s="8">
        <f>SUM(E97:E98)</f>
        <v>0</v>
      </c>
      <c r="F96" s="8">
        <f>SUM(F97:F98)</f>
        <v>0</v>
      </c>
      <c r="G96" s="8"/>
    </row>
    <row r="97" spans="1:7" ht="89.25" hidden="1">
      <c r="A97" s="10" t="s">
        <v>136</v>
      </c>
      <c r="B97" s="11" t="s">
        <v>312</v>
      </c>
      <c r="C97" s="12" t="s">
        <v>311</v>
      </c>
      <c r="D97" s="13">
        <v>0</v>
      </c>
      <c r="E97" s="13">
        <v>0</v>
      </c>
      <c r="F97" s="13">
        <v>0</v>
      </c>
      <c r="G97" s="13"/>
    </row>
    <row r="98" spans="1:7" ht="66" customHeight="1" hidden="1">
      <c r="A98" s="10" t="s">
        <v>136</v>
      </c>
      <c r="B98" s="11" t="s">
        <v>43</v>
      </c>
      <c r="C98" s="12" t="s">
        <v>44</v>
      </c>
      <c r="D98" s="13">
        <v>0</v>
      </c>
      <c r="E98" s="13">
        <v>0</v>
      </c>
      <c r="F98" s="13">
        <v>0</v>
      </c>
      <c r="G98" s="13"/>
    </row>
    <row r="99" spans="1:7" s="9" customFormat="1" ht="26.25" customHeight="1" hidden="1">
      <c r="A99" s="5" t="s">
        <v>138</v>
      </c>
      <c r="B99" s="11" t="s">
        <v>21</v>
      </c>
      <c r="C99" s="7" t="s">
        <v>139</v>
      </c>
      <c r="D99" s="8">
        <f>SUM(D100:D100)</f>
        <v>0</v>
      </c>
      <c r="E99" s="8">
        <f>SUM(E100:E100)</f>
        <v>0</v>
      </c>
      <c r="F99" s="8">
        <f>SUM(F100:F100)</f>
        <v>0</v>
      </c>
      <c r="G99" s="8"/>
    </row>
    <row r="100" spans="1:7" ht="89.25" hidden="1">
      <c r="A100" s="10" t="s">
        <v>138</v>
      </c>
      <c r="B100" s="11" t="s">
        <v>312</v>
      </c>
      <c r="C100" s="12" t="s">
        <v>311</v>
      </c>
      <c r="D100" s="13">
        <v>0</v>
      </c>
      <c r="E100" s="13">
        <v>0</v>
      </c>
      <c r="F100" s="13">
        <v>0</v>
      </c>
      <c r="G100" s="13"/>
    </row>
    <row r="101" spans="1:7" ht="12.75">
      <c r="A101" s="23" t="s">
        <v>475</v>
      </c>
      <c r="B101" s="18"/>
      <c r="C101" s="29" t="s">
        <v>563</v>
      </c>
      <c r="D101" s="19">
        <f>SUM(D102:D109)</f>
        <v>45.599999999999994</v>
      </c>
      <c r="E101" s="19">
        <f>SUM(E102:E109)</f>
        <v>45.599999999999994</v>
      </c>
      <c r="F101" s="19">
        <f>SUM(F102:F110)</f>
        <v>69.69999999999999</v>
      </c>
      <c r="G101" s="19">
        <f aca="true" t="shared" si="1" ref="G101:G106">F101/E101*100</f>
        <v>152.85087719298244</v>
      </c>
    </row>
    <row r="102" spans="1:7" ht="89.25">
      <c r="A102" s="10" t="s">
        <v>475</v>
      </c>
      <c r="B102" s="11" t="s">
        <v>326</v>
      </c>
      <c r="C102" s="12" t="s">
        <v>325</v>
      </c>
      <c r="D102" s="13">
        <v>13.3</v>
      </c>
      <c r="E102" s="13">
        <v>13.3</v>
      </c>
      <c r="F102" s="13">
        <v>18.4</v>
      </c>
      <c r="G102" s="13">
        <f t="shared" si="1"/>
        <v>138.34586466165413</v>
      </c>
    </row>
    <row r="103" spans="1:7" ht="98.25" customHeight="1">
      <c r="A103" s="10" t="s">
        <v>475</v>
      </c>
      <c r="B103" s="11" t="s">
        <v>534</v>
      </c>
      <c r="C103" s="12" t="s">
        <v>533</v>
      </c>
      <c r="D103" s="13">
        <v>0.1</v>
      </c>
      <c r="E103" s="13">
        <v>0.1</v>
      </c>
      <c r="F103" s="13">
        <v>0</v>
      </c>
      <c r="G103" s="13">
        <f t="shared" si="1"/>
        <v>0</v>
      </c>
    </row>
    <row r="104" spans="1:7" ht="76.5">
      <c r="A104" s="10" t="s">
        <v>475</v>
      </c>
      <c r="B104" s="11" t="s">
        <v>341</v>
      </c>
      <c r="C104" s="12" t="s">
        <v>337</v>
      </c>
      <c r="D104" s="13">
        <v>5</v>
      </c>
      <c r="E104" s="13">
        <v>5</v>
      </c>
      <c r="F104" s="13">
        <v>19.2</v>
      </c>
      <c r="G104" s="13">
        <f t="shared" si="1"/>
        <v>384</v>
      </c>
    </row>
    <row r="105" spans="1:7" ht="76.5">
      <c r="A105" s="10" t="s">
        <v>475</v>
      </c>
      <c r="B105" s="11" t="s">
        <v>342</v>
      </c>
      <c r="C105" s="12" t="s">
        <v>338</v>
      </c>
      <c r="D105" s="13">
        <v>3.7</v>
      </c>
      <c r="E105" s="13">
        <v>3.7</v>
      </c>
      <c r="F105" s="13">
        <v>2.5</v>
      </c>
      <c r="G105" s="13">
        <f t="shared" si="1"/>
        <v>67.56756756756756</v>
      </c>
    </row>
    <row r="106" spans="1:7" ht="69" customHeight="1">
      <c r="A106" s="10" t="s">
        <v>475</v>
      </c>
      <c r="B106" s="11" t="s">
        <v>328</v>
      </c>
      <c r="C106" s="12" t="s">
        <v>327</v>
      </c>
      <c r="D106" s="13">
        <v>0.2</v>
      </c>
      <c r="E106" s="13">
        <v>0.2</v>
      </c>
      <c r="F106" s="13">
        <v>0.1</v>
      </c>
      <c r="G106" s="13">
        <f t="shared" si="1"/>
        <v>50</v>
      </c>
    </row>
    <row r="107" spans="1:7" ht="63.75">
      <c r="A107" s="10" t="s">
        <v>475</v>
      </c>
      <c r="B107" s="11" t="s">
        <v>383</v>
      </c>
      <c r="C107" s="12" t="s">
        <v>382</v>
      </c>
      <c r="D107" s="13">
        <v>0</v>
      </c>
      <c r="E107" s="13">
        <v>0</v>
      </c>
      <c r="F107" s="13">
        <v>2.1</v>
      </c>
      <c r="G107" s="13"/>
    </row>
    <row r="108" spans="1:7" ht="63.75">
      <c r="A108" s="10" t="s">
        <v>475</v>
      </c>
      <c r="B108" s="11" t="s">
        <v>330</v>
      </c>
      <c r="C108" s="12" t="s">
        <v>329</v>
      </c>
      <c r="D108" s="13">
        <v>0.3</v>
      </c>
      <c r="E108" s="13">
        <v>0.3</v>
      </c>
      <c r="F108" s="13">
        <v>0</v>
      </c>
      <c r="G108" s="13">
        <f>F108/E108*100</f>
        <v>0</v>
      </c>
    </row>
    <row r="109" spans="1:7" ht="76.5">
      <c r="A109" s="10" t="s">
        <v>475</v>
      </c>
      <c r="B109" s="11" t="s">
        <v>333</v>
      </c>
      <c r="C109" s="12" t="s">
        <v>331</v>
      </c>
      <c r="D109" s="13">
        <v>23</v>
      </c>
      <c r="E109" s="13">
        <v>23</v>
      </c>
      <c r="F109" s="13">
        <v>26.4</v>
      </c>
      <c r="G109" s="13">
        <f>F109/E109*100</f>
        <v>114.78260869565217</v>
      </c>
    </row>
    <row r="110" spans="1:7" ht="63.75">
      <c r="A110" s="10" t="s">
        <v>475</v>
      </c>
      <c r="B110" s="11" t="s">
        <v>334</v>
      </c>
      <c r="C110" s="12" t="s">
        <v>332</v>
      </c>
      <c r="D110" s="13">
        <v>0</v>
      </c>
      <c r="E110" s="13">
        <v>0</v>
      </c>
      <c r="F110" s="13">
        <v>1</v>
      </c>
      <c r="G110" s="13"/>
    </row>
    <row r="111" spans="1:7" ht="25.5">
      <c r="A111" s="23" t="s">
        <v>245</v>
      </c>
      <c r="B111" s="18"/>
      <c r="C111" s="29" t="s">
        <v>141</v>
      </c>
      <c r="D111" s="19">
        <v>0</v>
      </c>
      <c r="E111" s="19">
        <f>SUM(E113:E114)</f>
        <v>0</v>
      </c>
      <c r="F111" s="19">
        <f>SUM(F112:F114)</f>
        <v>207.20000000000002</v>
      </c>
      <c r="G111" s="19"/>
    </row>
    <row r="112" spans="1:7" ht="63.75">
      <c r="A112" s="10" t="s">
        <v>245</v>
      </c>
      <c r="B112" s="30" t="s">
        <v>334</v>
      </c>
      <c r="C112" s="31" t="s">
        <v>332</v>
      </c>
      <c r="D112" s="15">
        <v>0</v>
      </c>
      <c r="E112" s="15">
        <v>0</v>
      </c>
      <c r="F112" s="15">
        <v>42.9</v>
      </c>
      <c r="G112" s="15"/>
    </row>
    <row r="113" spans="1:7" ht="39.75" customHeight="1" hidden="1">
      <c r="A113" s="10" t="s">
        <v>245</v>
      </c>
      <c r="B113" s="30" t="s">
        <v>321</v>
      </c>
      <c r="C113" s="31" t="s">
        <v>319</v>
      </c>
      <c r="D113" s="13">
        <v>0</v>
      </c>
      <c r="E113" s="13">
        <v>0</v>
      </c>
      <c r="F113" s="13">
        <v>0</v>
      </c>
      <c r="G113" s="13"/>
    </row>
    <row r="114" spans="1:7" ht="63.75">
      <c r="A114" s="10" t="s">
        <v>245</v>
      </c>
      <c r="B114" s="30" t="s">
        <v>322</v>
      </c>
      <c r="C114" s="31" t="s">
        <v>320</v>
      </c>
      <c r="D114" s="13">
        <v>0</v>
      </c>
      <c r="E114" s="13">
        <v>0</v>
      </c>
      <c r="F114" s="13">
        <v>164.3</v>
      </c>
      <c r="G114" s="13"/>
    </row>
    <row r="115" spans="1:7" s="9" customFormat="1" ht="30" customHeight="1" hidden="1">
      <c r="A115" s="5" t="s">
        <v>140</v>
      </c>
      <c r="B115" s="18"/>
      <c r="C115" s="7" t="s">
        <v>141</v>
      </c>
      <c r="D115" s="8">
        <f>D116</f>
        <v>0</v>
      </c>
      <c r="E115" s="8">
        <f>E116</f>
        <v>0</v>
      </c>
      <c r="F115" s="8">
        <f>F116</f>
        <v>0</v>
      </c>
      <c r="G115" s="8"/>
    </row>
    <row r="116" spans="1:7" ht="45" customHeight="1" hidden="1">
      <c r="A116" s="10" t="s">
        <v>140</v>
      </c>
      <c r="B116" s="11" t="s">
        <v>217</v>
      </c>
      <c r="C116" s="12" t="s">
        <v>47</v>
      </c>
      <c r="D116" s="13">
        <v>0</v>
      </c>
      <c r="E116" s="13">
        <v>0</v>
      </c>
      <c r="F116" s="13">
        <v>0</v>
      </c>
      <c r="G116" s="13"/>
    </row>
    <row r="117" spans="1:7" ht="12.75">
      <c r="A117" s="23" t="s">
        <v>426</v>
      </c>
      <c r="B117" s="18"/>
      <c r="C117" s="29" t="s">
        <v>427</v>
      </c>
      <c r="D117" s="19">
        <f>D118</f>
        <v>0</v>
      </c>
      <c r="E117" s="19">
        <f>E118</f>
        <v>0</v>
      </c>
      <c r="F117" s="19">
        <f>F118+F119</f>
        <v>95</v>
      </c>
      <c r="G117" s="19"/>
    </row>
    <row r="118" spans="1:7" ht="76.5">
      <c r="A118" s="10" t="s">
        <v>426</v>
      </c>
      <c r="B118" s="11" t="s">
        <v>531</v>
      </c>
      <c r="C118" s="12" t="s">
        <v>528</v>
      </c>
      <c r="D118" s="13">
        <v>0</v>
      </c>
      <c r="E118" s="13">
        <v>0</v>
      </c>
      <c r="F118" s="13">
        <v>50</v>
      </c>
      <c r="G118" s="13"/>
    </row>
    <row r="119" spans="1:7" ht="76.5">
      <c r="A119" s="10" t="s">
        <v>426</v>
      </c>
      <c r="B119" s="11" t="s">
        <v>532</v>
      </c>
      <c r="C119" s="12" t="s">
        <v>529</v>
      </c>
      <c r="D119" s="13">
        <v>0</v>
      </c>
      <c r="E119" s="13">
        <v>0</v>
      </c>
      <c r="F119" s="13">
        <v>45</v>
      </c>
      <c r="G119" s="13"/>
    </row>
    <row r="120" spans="1:7" ht="12.75" hidden="1">
      <c r="A120" s="23" t="s">
        <v>380</v>
      </c>
      <c r="B120" s="18"/>
      <c r="C120" s="29" t="s">
        <v>381</v>
      </c>
      <c r="D120" s="19">
        <f>D121</f>
        <v>0</v>
      </c>
      <c r="E120" s="19">
        <f>E121</f>
        <v>0</v>
      </c>
      <c r="F120" s="19">
        <f>F121</f>
        <v>0</v>
      </c>
      <c r="G120" s="19"/>
    </row>
    <row r="121" spans="1:7" ht="45" customHeight="1" hidden="1">
      <c r="A121" s="10" t="s">
        <v>380</v>
      </c>
      <c r="B121" s="30" t="s">
        <v>321</v>
      </c>
      <c r="C121" s="31" t="s">
        <v>319</v>
      </c>
      <c r="D121" s="13">
        <v>0</v>
      </c>
      <c r="E121" s="13">
        <v>0</v>
      </c>
      <c r="F121" s="13">
        <v>0</v>
      </c>
      <c r="G121" s="13"/>
    </row>
    <row r="122" spans="1:7" ht="16.5" customHeight="1">
      <c r="A122" s="5" t="s">
        <v>142</v>
      </c>
      <c r="B122" s="11"/>
      <c r="C122" s="7" t="s">
        <v>143</v>
      </c>
      <c r="D122" s="8">
        <f>SUM(D123:D130)</f>
        <v>139</v>
      </c>
      <c r="E122" s="8">
        <f>SUM(E123:E130)</f>
        <v>139</v>
      </c>
      <c r="F122" s="8">
        <f>SUM(F123:F130)</f>
        <v>280.20000000000005</v>
      </c>
      <c r="G122" s="8">
        <f aca="true" t="shared" si="2" ref="G122:G127">F122/E122*100</f>
        <v>201.58273381294967</v>
      </c>
    </row>
    <row r="123" spans="1:7" ht="89.25">
      <c r="A123" s="21" t="s">
        <v>142</v>
      </c>
      <c r="B123" s="11" t="s">
        <v>474</v>
      </c>
      <c r="C123" s="12" t="s">
        <v>473</v>
      </c>
      <c r="D123" s="15">
        <v>4.1</v>
      </c>
      <c r="E123" s="15">
        <v>4.1</v>
      </c>
      <c r="F123" s="15">
        <v>0</v>
      </c>
      <c r="G123" s="15">
        <f t="shared" si="2"/>
        <v>0</v>
      </c>
    </row>
    <row r="124" spans="1:7" ht="38.25">
      <c r="A124" s="10" t="s">
        <v>142</v>
      </c>
      <c r="B124" s="11" t="s">
        <v>324</v>
      </c>
      <c r="C124" s="12" t="s">
        <v>323</v>
      </c>
      <c r="D124" s="13">
        <v>2.1</v>
      </c>
      <c r="E124" s="13">
        <v>2.1</v>
      </c>
      <c r="F124" s="13">
        <v>18.1</v>
      </c>
      <c r="G124" s="13">
        <f t="shared" si="2"/>
        <v>861.9047619047618</v>
      </c>
    </row>
    <row r="125" spans="1:7" ht="51">
      <c r="A125" s="10" t="s">
        <v>142</v>
      </c>
      <c r="B125" s="11" t="s">
        <v>393</v>
      </c>
      <c r="C125" s="12" t="s">
        <v>391</v>
      </c>
      <c r="D125" s="13">
        <v>95.7</v>
      </c>
      <c r="E125" s="13">
        <v>95.7</v>
      </c>
      <c r="F125" s="13">
        <v>225</v>
      </c>
      <c r="G125" s="13">
        <f t="shared" si="2"/>
        <v>235.10971786833858</v>
      </c>
    </row>
    <row r="126" spans="1:7" ht="122.25" customHeight="1">
      <c r="A126" s="10" t="s">
        <v>142</v>
      </c>
      <c r="B126" s="11" t="s">
        <v>346</v>
      </c>
      <c r="C126" s="12" t="s">
        <v>345</v>
      </c>
      <c r="D126" s="13">
        <v>13.7</v>
      </c>
      <c r="E126" s="13">
        <v>13.7</v>
      </c>
      <c r="F126" s="13">
        <v>0</v>
      </c>
      <c r="G126" s="13">
        <f t="shared" si="2"/>
        <v>0</v>
      </c>
    </row>
    <row r="127" spans="1:7" ht="69" customHeight="1">
      <c r="A127" s="10" t="s">
        <v>142</v>
      </c>
      <c r="B127" s="11" t="s">
        <v>405</v>
      </c>
      <c r="C127" s="12" t="s">
        <v>404</v>
      </c>
      <c r="D127" s="13">
        <v>15.3</v>
      </c>
      <c r="E127" s="13">
        <v>15.3</v>
      </c>
      <c r="F127" s="13">
        <v>3</v>
      </c>
      <c r="G127" s="13">
        <f t="shared" si="2"/>
        <v>19.607843137254903</v>
      </c>
    </row>
    <row r="128" spans="1:7" ht="108.75" customHeight="1">
      <c r="A128" s="10" t="s">
        <v>142</v>
      </c>
      <c r="B128" s="11" t="s">
        <v>408</v>
      </c>
      <c r="C128" s="12" t="s">
        <v>406</v>
      </c>
      <c r="D128" s="13">
        <v>0</v>
      </c>
      <c r="E128" s="13">
        <v>0</v>
      </c>
      <c r="F128" s="13">
        <v>4</v>
      </c>
      <c r="G128" s="13"/>
    </row>
    <row r="129" spans="1:7" ht="72" customHeight="1">
      <c r="A129" s="10" t="s">
        <v>142</v>
      </c>
      <c r="B129" s="11" t="s">
        <v>334</v>
      </c>
      <c r="C129" s="12" t="s">
        <v>332</v>
      </c>
      <c r="D129" s="13">
        <v>8.1</v>
      </c>
      <c r="E129" s="13">
        <v>8.1</v>
      </c>
      <c r="F129" s="13">
        <v>28</v>
      </c>
      <c r="G129" s="13">
        <f>F129/E129*100</f>
        <v>345.67901234567904</v>
      </c>
    </row>
    <row r="130" spans="1:7" ht="44.25" customHeight="1">
      <c r="A130" s="10" t="s">
        <v>142</v>
      </c>
      <c r="B130" s="11" t="s">
        <v>321</v>
      </c>
      <c r="C130" s="12" t="s">
        <v>319</v>
      </c>
      <c r="D130" s="13">
        <v>0</v>
      </c>
      <c r="E130" s="13">
        <v>0</v>
      </c>
      <c r="F130" s="13">
        <v>2.1</v>
      </c>
      <c r="G130" s="13"/>
    </row>
    <row r="131" spans="1:7" s="9" customFormat="1" ht="12.75" customHeight="1" hidden="1">
      <c r="A131" s="5" t="s">
        <v>144</v>
      </c>
      <c r="B131" s="11" t="s">
        <v>21</v>
      </c>
      <c r="C131" s="7" t="s">
        <v>145</v>
      </c>
      <c r="D131" s="8">
        <f>D132</f>
        <v>0</v>
      </c>
      <c r="E131" s="8">
        <f>E132</f>
        <v>0</v>
      </c>
      <c r="F131" s="8">
        <f>F132</f>
        <v>0</v>
      </c>
      <c r="G131" s="8"/>
    </row>
    <row r="132" spans="1:7" ht="27" customHeight="1" hidden="1">
      <c r="A132" s="10" t="s">
        <v>144</v>
      </c>
      <c r="B132" s="11" t="s">
        <v>134</v>
      </c>
      <c r="C132" s="12" t="s">
        <v>135</v>
      </c>
      <c r="D132" s="13">
        <v>0</v>
      </c>
      <c r="E132" s="13"/>
      <c r="F132" s="13">
        <v>0</v>
      </c>
      <c r="G132" s="13"/>
    </row>
    <row r="133" spans="1:7" ht="12.75" hidden="1">
      <c r="A133" s="23" t="s">
        <v>247</v>
      </c>
      <c r="B133" s="18"/>
      <c r="C133" s="29" t="s">
        <v>246</v>
      </c>
      <c r="D133" s="19">
        <f>D134</f>
        <v>0</v>
      </c>
      <c r="E133" s="19">
        <f>E134</f>
        <v>0</v>
      </c>
      <c r="F133" s="19">
        <f>F134</f>
        <v>0</v>
      </c>
      <c r="G133" s="19"/>
    </row>
    <row r="134" spans="1:7" ht="27" customHeight="1" hidden="1">
      <c r="A134" s="10" t="s">
        <v>247</v>
      </c>
      <c r="B134" s="11" t="s">
        <v>134</v>
      </c>
      <c r="C134" s="12" t="s">
        <v>135</v>
      </c>
      <c r="D134" s="13">
        <v>0</v>
      </c>
      <c r="E134" s="13">
        <v>0</v>
      </c>
      <c r="F134" s="13">
        <v>0</v>
      </c>
      <c r="G134" s="13"/>
    </row>
    <row r="135" spans="1:7" ht="12.75" hidden="1">
      <c r="A135" s="23" t="s">
        <v>459</v>
      </c>
      <c r="B135" s="18"/>
      <c r="C135" s="29" t="s">
        <v>460</v>
      </c>
      <c r="D135" s="19">
        <v>0</v>
      </c>
      <c r="E135" s="19">
        <v>0</v>
      </c>
      <c r="F135" s="19">
        <f>F136</f>
        <v>0</v>
      </c>
      <c r="G135" s="19"/>
    </row>
    <row r="136" spans="1:7" ht="63.75" hidden="1">
      <c r="A136" s="21" t="s">
        <v>459</v>
      </c>
      <c r="B136" s="11" t="s">
        <v>416</v>
      </c>
      <c r="C136" s="12" t="s">
        <v>417</v>
      </c>
      <c r="D136" s="13">
        <v>0</v>
      </c>
      <c r="E136" s="13">
        <v>0</v>
      </c>
      <c r="F136" s="13">
        <v>0</v>
      </c>
      <c r="G136" s="13"/>
    </row>
    <row r="137" spans="1:7" ht="12.75">
      <c r="A137" s="23" t="s">
        <v>298</v>
      </c>
      <c r="B137" s="18"/>
      <c r="C137" s="29" t="s">
        <v>297</v>
      </c>
      <c r="D137" s="19">
        <f>SUM(D138:D191)</f>
        <v>1287.7000000000003</v>
      </c>
      <c r="E137" s="19">
        <f>SUM(E138:E191)</f>
        <v>1287.7000000000003</v>
      </c>
      <c r="F137" s="19">
        <f>SUM(F138:F192)</f>
        <v>1802.5</v>
      </c>
      <c r="G137" s="19">
        <f>F137/E137*100</f>
        <v>139.97825580492346</v>
      </c>
    </row>
    <row r="138" spans="1:7" ht="89.25">
      <c r="A138" s="21" t="s">
        <v>298</v>
      </c>
      <c r="B138" s="45" t="s">
        <v>326</v>
      </c>
      <c r="C138" s="43" t="s">
        <v>325</v>
      </c>
      <c r="D138" s="15">
        <v>0</v>
      </c>
      <c r="E138" s="15">
        <v>0</v>
      </c>
      <c r="F138" s="15">
        <v>10</v>
      </c>
      <c r="G138" s="15"/>
    </row>
    <row r="139" spans="1:7" ht="63.75">
      <c r="A139" s="21" t="s">
        <v>298</v>
      </c>
      <c r="B139" s="46" t="s">
        <v>416</v>
      </c>
      <c r="C139" s="44" t="s">
        <v>417</v>
      </c>
      <c r="D139" s="15">
        <v>0.4</v>
      </c>
      <c r="E139" s="15">
        <v>0.4</v>
      </c>
      <c r="F139" s="15">
        <v>55</v>
      </c>
      <c r="G139" s="15"/>
    </row>
    <row r="140" spans="1:7" ht="63.75" hidden="1">
      <c r="A140" s="21" t="s">
        <v>298</v>
      </c>
      <c r="B140" s="11" t="s">
        <v>294</v>
      </c>
      <c r="C140" s="12" t="s">
        <v>291</v>
      </c>
      <c r="D140" s="13">
        <v>0</v>
      </c>
      <c r="E140" s="13">
        <v>0</v>
      </c>
      <c r="F140" s="13">
        <v>0</v>
      </c>
      <c r="G140" s="13"/>
    </row>
    <row r="141" spans="1:7" ht="123.75" customHeight="1">
      <c r="A141" s="21" t="s">
        <v>298</v>
      </c>
      <c r="B141" s="11" t="s">
        <v>418</v>
      </c>
      <c r="C141" s="12" t="s">
        <v>419</v>
      </c>
      <c r="D141" s="13">
        <v>4.9</v>
      </c>
      <c r="E141" s="13">
        <v>4.9</v>
      </c>
      <c r="F141" s="13">
        <v>7</v>
      </c>
      <c r="G141" s="13"/>
    </row>
    <row r="142" spans="1:7" ht="89.25">
      <c r="A142" s="21" t="s">
        <v>298</v>
      </c>
      <c r="B142" s="11" t="s">
        <v>339</v>
      </c>
      <c r="C142" s="12" t="s">
        <v>335</v>
      </c>
      <c r="D142" s="13">
        <v>13.3</v>
      </c>
      <c r="E142" s="13">
        <v>13.3</v>
      </c>
      <c r="F142" s="13">
        <v>34.4</v>
      </c>
      <c r="G142" s="13"/>
    </row>
    <row r="143" spans="1:7" ht="124.5" customHeight="1">
      <c r="A143" s="21" t="s">
        <v>298</v>
      </c>
      <c r="B143" s="11" t="s">
        <v>340</v>
      </c>
      <c r="C143" s="12" t="s">
        <v>336</v>
      </c>
      <c r="D143" s="13">
        <v>61.4</v>
      </c>
      <c r="E143" s="13">
        <v>61.4</v>
      </c>
      <c r="F143" s="13">
        <v>11.8</v>
      </c>
      <c r="G143" s="13">
        <f>F143/E143*100</f>
        <v>19.21824104234528</v>
      </c>
    </row>
    <row r="144" spans="1:7" ht="76.5">
      <c r="A144" s="21" t="s">
        <v>298</v>
      </c>
      <c r="B144" s="11" t="s">
        <v>341</v>
      </c>
      <c r="C144" s="12" t="s">
        <v>337</v>
      </c>
      <c r="D144" s="13">
        <v>209.1</v>
      </c>
      <c r="E144" s="13">
        <v>209.1</v>
      </c>
      <c r="F144" s="13">
        <v>241.7</v>
      </c>
      <c r="G144" s="13">
        <f>F144/E144*100</f>
        <v>115.59062649450023</v>
      </c>
    </row>
    <row r="145" spans="1:7" ht="76.5">
      <c r="A145" s="21" t="s">
        <v>298</v>
      </c>
      <c r="B145" s="11" t="s">
        <v>342</v>
      </c>
      <c r="C145" s="12" t="s">
        <v>338</v>
      </c>
      <c r="D145" s="13">
        <v>0</v>
      </c>
      <c r="E145" s="13">
        <v>0</v>
      </c>
      <c r="F145" s="13">
        <v>2.5</v>
      </c>
      <c r="G145" s="13"/>
    </row>
    <row r="146" spans="1:7" ht="63.75">
      <c r="A146" s="21" t="s">
        <v>298</v>
      </c>
      <c r="B146" s="11" t="s">
        <v>328</v>
      </c>
      <c r="C146" s="12" t="s">
        <v>327</v>
      </c>
      <c r="D146" s="13">
        <v>0.2</v>
      </c>
      <c r="E146" s="13">
        <v>0.2</v>
      </c>
      <c r="F146" s="13">
        <v>0.6</v>
      </c>
      <c r="G146" s="13">
        <f>F146/E146*100</f>
        <v>299.99999999999994</v>
      </c>
    </row>
    <row r="147" spans="1:7" ht="76.5">
      <c r="A147" s="21" t="s">
        <v>298</v>
      </c>
      <c r="B147" s="11" t="s">
        <v>482</v>
      </c>
      <c r="C147" s="12" t="s">
        <v>481</v>
      </c>
      <c r="D147" s="13">
        <v>0</v>
      </c>
      <c r="E147" s="13">
        <v>0</v>
      </c>
      <c r="F147" s="13">
        <v>22.2</v>
      </c>
      <c r="G147" s="13"/>
    </row>
    <row r="148" spans="1:7" ht="63.75">
      <c r="A148" s="21" t="s">
        <v>298</v>
      </c>
      <c r="B148" s="11" t="s">
        <v>383</v>
      </c>
      <c r="C148" s="12" t="s">
        <v>382</v>
      </c>
      <c r="D148" s="13">
        <v>7</v>
      </c>
      <c r="E148" s="13">
        <v>7</v>
      </c>
      <c r="F148" s="13">
        <v>23.6</v>
      </c>
      <c r="G148" s="13">
        <f>F148/E148*100</f>
        <v>337.14285714285717</v>
      </c>
    </row>
    <row r="149" spans="1:7" ht="76.5">
      <c r="A149" s="21" t="s">
        <v>298</v>
      </c>
      <c r="B149" s="11" t="s">
        <v>552</v>
      </c>
      <c r="C149" s="12" t="s">
        <v>553</v>
      </c>
      <c r="D149" s="13">
        <v>0</v>
      </c>
      <c r="E149" s="13">
        <v>0</v>
      </c>
      <c r="F149" s="13">
        <v>0.4</v>
      </c>
      <c r="G149" s="13"/>
    </row>
    <row r="150" spans="1:7" ht="63.75">
      <c r="A150" s="21" t="s">
        <v>298</v>
      </c>
      <c r="B150" s="11" t="s">
        <v>484</v>
      </c>
      <c r="C150" s="12" t="s">
        <v>483</v>
      </c>
      <c r="D150" s="13">
        <v>0</v>
      </c>
      <c r="E150" s="13">
        <v>0</v>
      </c>
      <c r="F150" s="13">
        <v>16.1</v>
      </c>
      <c r="G150" s="13"/>
    </row>
    <row r="151" spans="1:7" ht="63.75" hidden="1">
      <c r="A151" s="21" t="s">
        <v>298</v>
      </c>
      <c r="B151" s="11" t="s">
        <v>302</v>
      </c>
      <c r="C151" s="12" t="s">
        <v>299</v>
      </c>
      <c r="D151" s="13">
        <v>0</v>
      </c>
      <c r="E151" s="13">
        <v>0</v>
      </c>
      <c r="F151" s="13">
        <v>0</v>
      </c>
      <c r="G151" s="13"/>
    </row>
    <row r="152" spans="1:7" ht="76.5" hidden="1">
      <c r="A152" s="21" t="s">
        <v>298</v>
      </c>
      <c r="B152" s="11" t="s">
        <v>387</v>
      </c>
      <c r="C152" s="12" t="s">
        <v>384</v>
      </c>
      <c r="D152" s="13">
        <v>0</v>
      </c>
      <c r="E152" s="13">
        <v>0</v>
      </c>
      <c r="F152" s="13">
        <v>0</v>
      </c>
      <c r="G152" s="13"/>
    </row>
    <row r="153" spans="1:7" ht="76.5">
      <c r="A153" s="21" t="s">
        <v>298</v>
      </c>
      <c r="B153" s="11" t="s">
        <v>388</v>
      </c>
      <c r="C153" s="12" t="s">
        <v>385</v>
      </c>
      <c r="D153" s="13">
        <v>3.1</v>
      </c>
      <c r="E153" s="13">
        <v>3.1</v>
      </c>
      <c r="F153" s="13">
        <v>1.2</v>
      </c>
      <c r="G153" s="13"/>
    </row>
    <row r="154" spans="1:7" ht="76.5">
      <c r="A154" s="21" t="s">
        <v>298</v>
      </c>
      <c r="B154" s="11" t="s">
        <v>465</v>
      </c>
      <c r="C154" s="12" t="s">
        <v>452</v>
      </c>
      <c r="D154" s="13">
        <v>189.8</v>
      </c>
      <c r="E154" s="13">
        <v>189.8</v>
      </c>
      <c r="F154" s="13">
        <v>60</v>
      </c>
      <c r="G154" s="13">
        <f>F154/E154*100</f>
        <v>31.61222339304531</v>
      </c>
    </row>
    <row r="155" spans="1:7" ht="63.75">
      <c r="A155" s="21" t="s">
        <v>298</v>
      </c>
      <c r="B155" s="11" t="s">
        <v>535</v>
      </c>
      <c r="C155" s="12" t="s">
        <v>485</v>
      </c>
      <c r="D155" s="13">
        <v>0</v>
      </c>
      <c r="E155" s="13">
        <v>0</v>
      </c>
      <c r="F155" s="13">
        <v>20</v>
      </c>
      <c r="G155" s="13"/>
    </row>
    <row r="156" spans="1:7" ht="76.5">
      <c r="A156" s="21" t="s">
        <v>298</v>
      </c>
      <c r="B156" s="33" t="s">
        <v>554</v>
      </c>
      <c r="C156" s="31" t="s">
        <v>555</v>
      </c>
      <c r="D156" s="13">
        <v>0</v>
      </c>
      <c r="E156" s="13">
        <v>0</v>
      </c>
      <c r="F156" s="13">
        <v>2</v>
      </c>
      <c r="G156" s="13"/>
    </row>
    <row r="157" spans="1:7" ht="63.75">
      <c r="A157" s="21" t="s">
        <v>298</v>
      </c>
      <c r="B157" s="11" t="s">
        <v>464</v>
      </c>
      <c r="C157" s="12" t="s">
        <v>453</v>
      </c>
      <c r="D157" s="13">
        <v>2.2</v>
      </c>
      <c r="E157" s="13">
        <v>2.2</v>
      </c>
      <c r="F157" s="13">
        <v>0</v>
      </c>
      <c r="G157" s="13">
        <f>F157/E157*100</f>
        <v>0</v>
      </c>
    </row>
    <row r="158" spans="1:7" ht="63.75" hidden="1">
      <c r="A158" s="21" t="s">
        <v>298</v>
      </c>
      <c r="B158" s="11" t="s">
        <v>389</v>
      </c>
      <c r="C158" s="12" t="s">
        <v>386</v>
      </c>
      <c r="D158" s="13">
        <v>0</v>
      </c>
      <c r="E158" s="13">
        <v>0</v>
      </c>
      <c r="F158" s="13">
        <v>0</v>
      </c>
      <c r="G158" s="13"/>
    </row>
    <row r="159" spans="1:7" ht="38.25">
      <c r="A159" s="21" t="s">
        <v>298</v>
      </c>
      <c r="B159" s="11" t="s">
        <v>324</v>
      </c>
      <c r="C159" s="12" t="s">
        <v>323</v>
      </c>
      <c r="D159" s="13">
        <v>0</v>
      </c>
      <c r="E159" s="13">
        <v>0</v>
      </c>
      <c r="F159" s="13">
        <v>10.5</v>
      </c>
      <c r="G159" s="13"/>
    </row>
    <row r="160" spans="1:7" ht="63.75" hidden="1">
      <c r="A160" s="21" t="s">
        <v>298</v>
      </c>
      <c r="B160" s="11" t="s">
        <v>303</v>
      </c>
      <c r="C160" s="12" t="s">
        <v>300</v>
      </c>
      <c r="D160" s="13">
        <v>0</v>
      </c>
      <c r="E160" s="13">
        <v>0</v>
      </c>
      <c r="F160" s="13">
        <v>0</v>
      </c>
      <c r="G160" s="13"/>
    </row>
    <row r="161" spans="1:7" ht="76.5">
      <c r="A161" s="21" t="s">
        <v>298</v>
      </c>
      <c r="B161" s="11" t="s">
        <v>421</v>
      </c>
      <c r="C161" s="12" t="s">
        <v>420</v>
      </c>
      <c r="D161" s="13">
        <v>0</v>
      </c>
      <c r="E161" s="13">
        <v>0</v>
      </c>
      <c r="F161" s="13">
        <v>0.5</v>
      </c>
      <c r="G161" s="13"/>
    </row>
    <row r="162" spans="1:7" ht="76.5" hidden="1">
      <c r="A162" s="21" t="s">
        <v>298</v>
      </c>
      <c r="B162" s="11" t="s">
        <v>392</v>
      </c>
      <c r="C162" s="12" t="s">
        <v>390</v>
      </c>
      <c r="D162" s="13">
        <v>0</v>
      </c>
      <c r="E162" s="13">
        <v>0</v>
      </c>
      <c r="F162" s="13">
        <v>0</v>
      </c>
      <c r="G162" s="13"/>
    </row>
    <row r="163" spans="1:7" ht="89.25">
      <c r="A163" s="21" t="s">
        <v>298</v>
      </c>
      <c r="B163" s="11" t="s">
        <v>487</v>
      </c>
      <c r="C163" s="12" t="s">
        <v>486</v>
      </c>
      <c r="D163" s="13">
        <v>0</v>
      </c>
      <c r="E163" s="13">
        <v>0</v>
      </c>
      <c r="F163" s="13">
        <v>0.1</v>
      </c>
      <c r="G163" s="13"/>
    </row>
    <row r="164" spans="1:7" ht="76.5">
      <c r="A164" s="21" t="s">
        <v>298</v>
      </c>
      <c r="B164" s="33" t="s">
        <v>556</v>
      </c>
      <c r="C164" s="31" t="s">
        <v>557</v>
      </c>
      <c r="D164" s="13">
        <v>0</v>
      </c>
      <c r="E164" s="13">
        <v>0</v>
      </c>
      <c r="F164" s="13">
        <v>0.1</v>
      </c>
      <c r="G164" s="13"/>
    </row>
    <row r="165" spans="1:7" ht="51">
      <c r="A165" s="21" t="s">
        <v>298</v>
      </c>
      <c r="B165" s="11" t="s">
        <v>393</v>
      </c>
      <c r="C165" s="12" t="s">
        <v>391</v>
      </c>
      <c r="D165" s="13">
        <v>10.3</v>
      </c>
      <c r="E165" s="13">
        <v>10.3</v>
      </c>
      <c r="F165" s="13">
        <v>340.3</v>
      </c>
      <c r="G165" s="13">
        <f>F165/E165*100</f>
        <v>3303.883495145631</v>
      </c>
    </row>
    <row r="166" spans="1:7" ht="102">
      <c r="A166" s="21" t="s">
        <v>298</v>
      </c>
      <c r="B166" s="11" t="s">
        <v>397</v>
      </c>
      <c r="C166" s="12" t="s">
        <v>394</v>
      </c>
      <c r="D166" s="13">
        <v>1.1</v>
      </c>
      <c r="E166" s="13">
        <v>1.1</v>
      </c>
      <c r="F166" s="13">
        <v>1.3</v>
      </c>
      <c r="G166" s="13"/>
    </row>
    <row r="167" spans="1:7" ht="102">
      <c r="A167" s="21" t="s">
        <v>298</v>
      </c>
      <c r="B167" s="11" t="s">
        <v>398</v>
      </c>
      <c r="C167" s="12" t="s">
        <v>395</v>
      </c>
      <c r="D167" s="13">
        <v>3.6</v>
      </c>
      <c r="E167" s="13">
        <v>3.6</v>
      </c>
      <c r="F167" s="13">
        <v>7.2</v>
      </c>
      <c r="G167" s="13">
        <f>F167/E167*100</f>
        <v>200</v>
      </c>
    </row>
    <row r="168" spans="1:7" ht="127.5" hidden="1">
      <c r="A168" s="21" t="s">
        <v>298</v>
      </c>
      <c r="B168" s="11" t="s">
        <v>399</v>
      </c>
      <c r="C168" s="12" t="s">
        <v>396</v>
      </c>
      <c r="D168" s="13">
        <v>0</v>
      </c>
      <c r="E168" s="13">
        <v>0</v>
      </c>
      <c r="F168" s="13">
        <v>0</v>
      </c>
      <c r="G168" s="13"/>
    </row>
    <row r="169" spans="1:7" ht="76.5">
      <c r="A169" s="21" t="s">
        <v>298</v>
      </c>
      <c r="B169" s="11" t="s">
        <v>344</v>
      </c>
      <c r="C169" s="12" t="s">
        <v>343</v>
      </c>
      <c r="D169" s="13">
        <v>3</v>
      </c>
      <c r="E169" s="13">
        <v>3</v>
      </c>
      <c r="F169" s="13">
        <v>0.8</v>
      </c>
      <c r="G169" s="13">
        <f>F169/E169*100</f>
        <v>26.666666666666668</v>
      </c>
    </row>
    <row r="170" spans="1:7" ht="63.75" hidden="1">
      <c r="A170" s="21" t="s">
        <v>298</v>
      </c>
      <c r="B170" s="11" t="s">
        <v>423</v>
      </c>
      <c r="C170" s="12" t="s">
        <v>422</v>
      </c>
      <c r="D170" s="13">
        <v>0</v>
      </c>
      <c r="E170" s="13">
        <v>0</v>
      </c>
      <c r="F170" s="13">
        <v>0</v>
      </c>
      <c r="G170" s="13"/>
    </row>
    <row r="171" spans="1:7" ht="89.25" hidden="1">
      <c r="A171" s="21" t="s">
        <v>298</v>
      </c>
      <c r="B171" s="11" t="s">
        <v>402</v>
      </c>
      <c r="C171" s="12" t="s">
        <v>400</v>
      </c>
      <c r="D171" s="13">
        <v>0</v>
      </c>
      <c r="E171" s="13">
        <v>0</v>
      </c>
      <c r="F171" s="13">
        <v>0</v>
      </c>
      <c r="G171" s="13"/>
    </row>
    <row r="172" spans="1:7" ht="102">
      <c r="A172" s="21" t="s">
        <v>298</v>
      </c>
      <c r="B172" s="11" t="s">
        <v>403</v>
      </c>
      <c r="C172" s="12" t="s">
        <v>401</v>
      </c>
      <c r="D172" s="13">
        <v>0</v>
      </c>
      <c r="E172" s="13">
        <v>0</v>
      </c>
      <c r="F172" s="13">
        <v>2</v>
      </c>
      <c r="G172" s="13"/>
    </row>
    <row r="173" spans="1:7" ht="38.25">
      <c r="A173" s="21" t="s">
        <v>298</v>
      </c>
      <c r="B173" s="11" t="s">
        <v>425</v>
      </c>
      <c r="C173" s="12" t="s">
        <v>424</v>
      </c>
      <c r="D173" s="13">
        <v>0.6</v>
      </c>
      <c r="E173" s="13">
        <v>0.6</v>
      </c>
      <c r="F173" s="13">
        <v>1</v>
      </c>
      <c r="G173" s="13">
        <f>F173/E173*100</f>
        <v>166.66666666666669</v>
      </c>
    </row>
    <row r="174" spans="1:7" ht="78.75" customHeight="1" hidden="1">
      <c r="A174" s="21" t="s">
        <v>298</v>
      </c>
      <c r="B174" s="11" t="s">
        <v>304</v>
      </c>
      <c r="C174" s="12" t="s">
        <v>301</v>
      </c>
      <c r="D174" s="13">
        <v>0</v>
      </c>
      <c r="E174" s="13">
        <v>0</v>
      </c>
      <c r="F174" s="13">
        <v>0</v>
      </c>
      <c r="G174" s="13"/>
    </row>
    <row r="175" spans="1:7" ht="52.5" customHeight="1" hidden="1">
      <c r="A175" s="21" t="s">
        <v>298</v>
      </c>
      <c r="B175" s="11" t="s">
        <v>295</v>
      </c>
      <c r="C175" s="12" t="s">
        <v>292</v>
      </c>
      <c r="D175" s="13">
        <v>0</v>
      </c>
      <c r="E175" s="13">
        <v>0</v>
      </c>
      <c r="F175" s="13">
        <v>0</v>
      </c>
      <c r="G175" s="13"/>
    </row>
    <row r="176" spans="1:7" ht="127.5">
      <c r="A176" s="21" t="s">
        <v>298</v>
      </c>
      <c r="B176" s="11" t="s">
        <v>346</v>
      </c>
      <c r="C176" s="12" t="s">
        <v>345</v>
      </c>
      <c r="D176" s="13">
        <v>1.9</v>
      </c>
      <c r="E176" s="13">
        <v>1.9</v>
      </c>
      <c r="F176" s="13">
        <v>16.3</v>
      </c>
      <c r="G176" s="13">
        <f>F176/E176*100</f>
        <v>857.8947368421053</v>
      </c>
    </row>
    <row r="177" spans="1:7" ht="63.75">
      <c r="A177" s="21" t="s">
        <v>298</v>
      </c>
      <c r="B177" s="11" t="s">
        <v>405</v>
      </c>
      <c r="C177" s="12" t="s">
        <v>404</v>
      </c>
      <c r="D177" s="13">
        <v>0</v>
      </c>
      <c r="E177" s="13">
        <v>0</v>
      </c>
      <c r="F177" s="13">
        <v>0.3</v>
      </c>
      <c r="G177" s="13"/>
    </row>
    <row r="178" spans="1:7" ht="63.75">
      <c r="A178" s="21" t="s">
        <v>298</v>
      </c>
      <c r="B178" s="11" t="s">
        <v>330</v>
      </c>
      <c r="C178" s="12" t="s">
        <v>329</v>
      </c>
      <c r="D178" s="13">
        <v>2.7</v>
      </c>
      <c r="E178" s="13">
        <v>2.7</v>
      </c>
      <c r="F178" s="13">
        <v>7.6</v>
      </c>
      <c r="G178" s="13">
        <f>F178/E178*100</f>
        <v>281.48148148148147</v>
      </c>
    </row>
    <row r="179" spans="1:7" ht="89.25" hidden="1">
      <c r="A179" s="21" t="s">
        <v>298</v>
      </c>
      <c r="B179" s="11" t="s">
        <v>429</v>
      </c>
      <c r="C179" s="12" t="s">
        <v>428</v>
      </c>
      <c r="D179" s="13">
        <v>0</v>
      </c>
      <c r="E179" s="13">
        <v>0</v>
      </c>
      <c r="F179" s="13">
        <v>0</v>
      </c>
      <c r="G179" s="13"/>
    </row>
    <row r="180" spans="1:7" ht="102">
      <c r="A180" s="21" t="s">
        <v>298</v>
      </c>
      <c r="B180" s="11" t="s">
        <v>408</v>
      </c>
      <c r="C180" s="12" t="s">
        <v>406</v>
      </c>
      <c r="D180" s="13">
        <v>0</v>
      </c>
      <c r="E180" s="13">
        <v>0</v>
      </c>
      <c r="F180" s="13">
        <v>3.2</v>
      </c>
      <c r="G180" s="13"/>
    </row>
    <row r="181" spans="1:7" ht="51">
      <c r="A181" s="21" t="s">
        <v>298</v>
      </c>
      <c r="B181" s="11" t="s">
        <v>409</v>
      </c>
      <c r="C181" s="12" t="s">
        <v>407</v>
      </c>
      <c r="D181" s="13">
        <v>2.7</v>
      </c>
      <c r="E181" s="13">
        <v>2.7</v>
      </c>
      <c r="F181" s="13">
        <v>18.6</v>
      </c>
      <c r="G181" s="13">
        <f>F181/E181*100</f>
        <v>688.8888888888889</v>
      </c>
    </row>
    <row r="182" spans="1:7" ht="63.75" hidden="1">
      <c r="A182" s="21" t="s">
        <v>298</v>
      </c>
      <c r="B182" s="11" t="s">
        <v>296</v>
      </c>
      <c r="C182" s="12" t="s">
        <v>293</v>
      </c>
      <c r="D182" s="13">
        <v>0</v>
      </c>
      <c r="E182" s="13">
        <v>0</v>
      </c>
      <c r="F182" s="13">
        <v>0</v>
      </c>
      <c r="G182" s="13"/>
    </row>
    <row r="183" spans="1:7" ht="76.5" hidden="1">
      <c r="A183" s="21" t="s">
        <v>298</v>
      </c>
      <c r="B183" s="11" t="s">
        <v>411</v>
      </c>
      <c r="C183" s="12" t="s">
        <v>410</v>
      </c>
      <c r="D183" s="13">
        <v>0</v>
      </c>
      <c r="E183" s="13">
        <v>0</v>
      </c>
      <c r="F183" s="13">
        <v>0</v>
      </c>
      <c r="G183" s="13"/>
    </row>
    <row r="184" spans="1:7" ht="76.5">
      <c r="A184" s="21" t="s">
        <v>298</v>
      </c>
      <c r="B184" s="11" t="s">
        <v>489</v>
      </c>
      <c r="C184" s="12" t="s">
        <v>488</v>
      </c>
      <c r="D184" s="13">
        <v>0</v>
      </c>
      <c r="E184" s="13">
        <v>0</v>
      </c>
      <c r="F184" s="13">
        <v>82.5</v>
      </c>
      <c r="G184" s="13"/>
    </row>
    <row r="185" spans="1:7" ht="165.75">
      <c r="A185" s="21" t="s">
        <v>298</v>
      </c>
      <c r="B185" s="11" t="s">
        <v>491</v>
      </c>
      <c r="C185" s="12" t="s">
        <v>490</v>
      </c>
      <c r="D185" s="13">
        <v>0</v>
      </c>
      <c r="E185" s="13">
        <v>0</v>
      </c>
      <c r="F185" s="13">
        <v>6.5</v>
      </c>
      <c r="G185" s="13"/>
    </row>
    <row r="186" spans="1:7" ht="89.25">
      <c r="A186" s="21" t="s">
        <v>298</v>
      </c>
      <c r="B186" s="11" t="s">
        <v>493</v>
      </c>
      <c r="C186" s="12" t="s">
        <v>492</v>
      </c>
      <c r="D186" s="13">
        <v>0</v>
      </c>
      <c r="E186" s="13">
        <v>0</v>
      </c>
      <c r="F186" s="13">
        <v>20</v>
      </c>
      <c r="G186" s="13"/>
    </row>
    <row r="187" spans="1:7" ht="102">
      <c r="A187" s="21" t="s">
        <v>298</v>
      </c>
      <c r="B187" s="11" t="s">
        <v>466</v>
      </c>
      <c r="C187" s="12" t="s">
        <v>454</v>
      </c>
      <c r="D187" s="13">
        <v>5.5</v>
      </c>
      <c r="E187" s="13">
        <v>5.5</v>
      </c>
      <c r="F187" s="13">
        <v>4</v>
      </c>
      <c r="G187" s="13">
        <f>F187/E187*100</f>
        <v>72.72727272727273</v>
      </c>
    </row>
    <row r="188" spans="1:7" ht="76.5">
      <c r="A188" s="21" t="s">
        <v>298</v>
      </c>
      <c r="B188" s="11" t="s">
        <v>333</v>
      </c>
      <c r="C188" s="12" t="s">
        <v>331</v>
      </c>
      <c r="D188" s="13">
        <v>0.2</v>
      </c>
      <c r="E188" s="13">
        <v>0.2</v>
      </c>
      <c r="F188" s="13">
        <v>0.7</v>
      </c>
      <c r="G188" s="13">
        <f>F188/E188*100</f>
        <v>349.99999999999994</v>
      </c>
    </row>
    <row r="189" spans="1:7" ht="63.75">
      <c r="A189" s="21" t="s">
        <v>298</v>
      </c>
      <c r="B189" s="11" t="s">
        <v>334</v>
      </c>
      <c r="C189" s="12" t="s">
        <v>332</v>
      </c>
      <c r="D189" s="13">
        <v>587.5</v>
      </c>
      <c r="E189" s="13">
        <v>587.5</v>
      </c>
      <c r="F189" s="13">
        <v>498.9</v>
      </c>
      <c r="G189" s="13">
        <f>F189/E189*100</f>
        <v>84.9191489361702</v>
      </c>
    </row>
    <row r="190" spans="1:7" ht="153">
      <c r="A190" s="21" t="s">
        <v>298</v>
      </c>
      <c r="B190" s="11" t="s">
        <v>432</v>
      </c>
      <c r="C190" s="12" t="s">
        <v>430</v>
      </c>
      <c r="D190" s="13">
        <v>12.8</v>
      </c>
      <c r="E190" s="13">
        <v>12.8</v>
      </c>
      <c r="F190" s="13">
        <v>5</v>
      </c>
      <c r="G190" s="13">
        <f>F190/E190*100</f>
        <v>39.0625</v>
      </c>
    </row>
    <row r="191" spans="1:7" ht="126.75" customHeight="1">
      <c r="A191" s="21" t="s">
        <v>298</v>
      </c>
      <c r="B191" s="11" t="s">
        <v>433</v>
      </c>
      <c r="C191" s="12" t="s">
        <v>431</v>
      </c>
      <c r="D191" s="13">
        <v>164.4</v>
      </c>
      <c r="E191" s="13">
        <v>164.4</v>
      </c>
      <c r="F191" s="13">
        <v>251.6</v>
      </c>
      <c r="G191" s="13">
        <f>F191/E191*100</f>
        <v>153.04136253041364</v>
      </c>
    </row>
    <row r="192" spans="1:7" ht="126.75" customHeight="1">
      <c r="A192" s="21" t="s">
        <v>298</v>
      </c>
      <c r="B192" s="11" t="s">
        <v>495</v>
      </c>
      <c r="C192" s="12" t="s">
        <v>494</v>
      </c>
      <c r="D192" s="13">
        <v>0</v>
      </c>
      <c r="E192" s="13">
        <v>0</v>
      </c>
      <c r="F192" s="13">
        <v>15</v>
      </c>
      <c r="G192" s="13"/>
    </row>
    <row r="193" spans="1:7" s="9" customFormat="1" ht="12.75">
      <c r="A193" s="5" t="s">
        <v>146</v>
      </c>
      <c r="B193" s="11" t="s">
        <v>21</v>
      </c>
      <c r="C193" s="7" t="s">
        <v>147</v>
      </c>
      <c r="D193" s="8">
        <f>SUM(D195:D213)</f>
        <v>90</v>
      </c>
      <c r="E193" s="8">
        <f>SUM(E195:E213)</f>
        <v>67011.2</v>
      </c>
      <c r="F193" s="8">
        <f>SUM(F194:F213)</f>
        <v>67334.8</v>
      </c>
      <c r="G193" s="8">
        <f>F193/E193*100</f>
        <v>100.48290435031757</v>
      </c>
    </row>
    <row r="194" spans="1:7" s="9" customFormat="1" ht="25.5" hidden="1">
      <c r="A194" s="21" t="s">
        <v>146</v>
      </c>
      <c r="B194" s="11" t="s">
        <v>162</v>
      </c>
      <c r="C194" s="32" t="s">
        <v>163</v>
      </c>
      <c r="D194" s="15">
        <v>0</v>
      </c>
      <c r="E194" s="15">
        <v>0</v>
      </c>
      <c r="F194" s="15">
        <v>0</v>
      </c>
      <c r="G194" s="15"/>
    </row>
    <row r="195" spans="1:7" ht="51">
      <c r="A195" s="10" t="s">
        <v>146</v>
      </c>
      <c r="B195" s="11" t="s">
        <v>248</v>
      </c>
      <c r="C195" s="12" t="s">
        <v>249</v>
      </c>
      <c r="D195" s="13">
        <v>90</v>
      </c>
      <c r="E195" s="13">
        <v>90</v>
      </c>
      <c r="F195" s="13">
        <v>0</v>
      </c>
      <c r="G195" s="13">
        <f>F195/E195*100</f>
        <v>0</v>
      </c>
    </row>
    <row r="196" spans="1:7" ht="38.25">
      <c r="A196" s="10" t="s">
        <v>146</v>
      </c>
      <c r="B196" s="11" t="s">
        <v>250</v>
      </c>
      <c r="C196" s="32" t="s">
        <v>251</v>
      </c>
      <c r="D196" s="13">
        <v>0</v>
      </c>
      <c r="E196" s="13">
        <v>0</v>
      </c>
      <c r="F196" s="13">
        <v>3</v>
      </c>
      <c r="G196" s="13"/>
    </row>
    <row r="197" spans="1:7" ht="25.5" hidden="1">
      <c r="A197" s="10" t="s">
        <v>146</v>
      </c>
      <c r="B197" s="11" t="s">
        <v>501</v>
      </c>
      <c r="C197" s="32" t="s">
        <v>496</v>
      </c>
      <c r="D197" s="13">
        <v>0</v>
      </c>
      <c r="E197" s="13">
        <v>0</v>
      </c>
      <c r="F197" s="13">
        <v>0</v>
      </c>
      <c r="G197" s="13" t="e">
        <f aca="true" t="shared" si="3" ref="G197:G202">F197/E197*100</f>
        <v>#DIV/0!</v>
      </c>
    </row>
    <row r="198" spans="1:7" ht="25.5" hidden="1">
      <c r="A198" s="10" t="s">
        <v>146</v>
      </c>
      <c r="B198" s="11" t="s">
        <v>502</v>
      </c>
      <c r="C198" s="32" t="s">
        <v>497</v>
      </c>
      <c r="D198" s="13">
        <v>0</v>
      </c>
      <c r="E198" s="13">
        <v>0</v>
      </c>
      <c r="F198" s="13">
        <v>0</v>
      </c>
      <c r="G198" s="13" t="e">
        <f t="shared" si="3"/>
        <v>#DIV/0!</v>
      </c>
    </row>
    <row r="199" spans="1:7" ht="25.5" hidden="1">
      <c r="A199" s="10" t="s">
        <v>146</v>
      </c>
      <c r="B199" s="11" t="s">
        <v>503</v>
      </c>
      <c r="C199" s="32" t="s">
        <v>498</v>
      </c>
      <c r="D199" s="13">
        <v>0</v>
      </c>
      <c r="E199" s="13">
        <v>0</v>
      </c>
      <c r="F199" s="13">
        <v>0</v>
      </c>
      <c r="G199" s="13" t="e">
        <f t="shared" si="3"/>
        <v>#DIV/0!</v>
      </c>
    </row>
    <row r="200" spans="1:7" ht="25.5">
      <c r="A200" s="10" t="s">
        <v>146</v>
      </c>
      <c r="B200" s="11" t="s">
        <v>504</v>
      </c>
      <c r="C200" s="32" t="s">
        <v>499</v>
      </c>
      <c r="D200" s="13">
        <v>0</v>
      </c>
      <c r="E200" s="13">
        <v>11</v>
      </c>
      <c r="F200" s="13">
        <v>11</v>
      </c>
      <c r="G200" s="13">
        <f t="shared" si="3"/>
        <v>100</v>
      </c>
    </row>
    <row r="201" spans="1:7" ht="25.5">
      <c r="A201" s="10" t="s">
        <v>146</v>
      </c>
      <c r="B201" s="11" t="s">
        <v>505</v>
      </c>
      <c r="C201" s="32" t="s">
        <v>500</v>
      </c>
      <c r="D201" s="13">
        <v>0</v>
      </c>
      <c r="E201" s="13">
        <v>10.6</v>
      </c>
      <c r="F201" s="13">
        <v>10.6</v>
      </c>
      <c r="G201" s="13">
        <f t="shared" si="3"/>
        <v>100</v>
      </c>
    </row>
    <row r="202" spans="1:7" ht="44.25" customHeight="1">
      <c r="A202" s="10" t="s">
        <v>146</v>
      </c>
      <c r="B202" s="11" t="s">
        <v>273</v>
      </c>
      <c r="C202" s="12" t="s">
        <v>148</v>
      </c>
      <c r="D202" s="13">
        <v>0</v>
      </c>
      <c r="E202" s="13">
        <v>2851</v>
      </c>
      <c r="F202" s="13">
        <v>2851</v>
      </c>
      <c r="G202" s="13">
        <f t="shared" si="3"/>
        <v>100</v>
      </c>
    </row>
    <row r="203" spans="1:7" ht="44.25" customHeight="1" hidden="1">
      <c r="A203" s="10" t="s">
        <v>146</v>
      </c>
      <c r="B203" s="11" t="s">
        <v>347</v>
      </c>
      <c r="C203" s="12" t="s">
        <v>348</v>
      </c>
      <c r="D203" s="13">
        <v>0</v>
      </c>
      <c r="E203" s="13">
        <v>0</v>
      </c>
      <c r="F203" s="13">
        <v>0</v>
      </c>
      <c r="G203" s="13"/>
    </row>
    <row r="204" spans="1:7" ht="17.25" customHeight="1">
      <c r="A204" s="10" t="s">
        <v>146</v>
      </c>
      <c r="B204" s="11" t="s">
        <v>477</v>
      </c>
      <c r="C204" s="12" t="s">
        <v>476</v>
      </c>
      <c r="D204" s="13">
        <v>0</v>
      </c>
      <c r="E204" s="13">
        <v>1848</v>
      </c>
      <c r="F204" s="13">
        <v>1848</v>
      </c>
      <c r="G204" s="13">
        <f>F204/E204*100</f>
        <v>100</v>
      </c>
    </row>
    <row r="205" spans="1:7" ht="11.25" customHeight="1" hidden="1">
      <c r="A205" s="10" t="s">
        <v>146</v>
      </c>
      <c r="B205" s="11" t="s">
        <v>274</v>
      </c>
      <c r="C205" s="12" t="s">
        <v>149</v>
      </c>
      <c r="D205" s="13">
        <v>0</v>
      </c>
      <c r="E205" s="13">
        <v>0</v>
      </c>
      <c r="F205" s="13">
        <v>0</v>
      </c>
      <c r="G205" s="13"/>
    </row>
    <row r="206" spans="1:7" ht="25.5" hidden="1">
      <c r="A206" s="10" t="s">
        <v>146</v>
      </c>
      <c r="B206" s="11" t="s">
        <v>275</v>
      </c>
      <c r="C206" s="12" t="s">
        <v>158</v>
      </c>
      <c r="D206" s="13">
        <v>0</v>
      </c>
      <c r="E206" s="13">
        <v>0</v>
      </c>
      <c r="F206" s="13">
        <v>0</v>
      </c>
      <c r="G206" s="13"/>
    </row>
    <row r="207" spans="1:7" ht="51">
      <c r="A207" s="10" t="s">
        <v>146</v>
      </c>
      <c r="B207" s="11" t="s">
        <v>479</v>
      </c>
      <c r="C207" s="12" t="s">
        <v>478</v>
      </c>
      <c r="D207" s="13">
        <v>0</v>
      </c>
      <c r="E207" s="13">
        <v>50000</v>
      </c>
      <c r="F207" s="13">
        <v>50000</v>
      </c>
      <c r="G207" s="13">
        <f>F207/E207*100</f>
        <v>100</v>
      </c>
    </row>
    <row r="208" spans="1:7" ht="25.5">
      <c r="A208" s="10" t="s">
        <v>146</v>
      </c>
      <c r="B208" s="11" t="s">
        <v>413</v>
      </c>
      <c r="C208" s="12" t="s">
        <v>412</v>
      </c>
      <c r="D208" s="13">
        <v>0</v>
      </c>
      <c r="E208" s="13">
        <v>5000</v>
      </c>
      <c r="F208" s="13">
        <v>5000</v>
      </c>
      <c r="G208" s="13">
        <f>F208/E208*100</f>
        <v>100</v>
      </c>
    </row>
    <row r="209" spans="1:7" ht="16.5" customHeight="1">
      <c r="A209" s="10" t="s">
        <v>146</v>
      </c>
      <c r="B209" s="11" t="s">
        <v>278</v>
      </c>
      <c r="C209" s="12" t="s">
        <v>150</v>
      </c>
      <c r="D209" s="13">
        <v>0</v>
      </c>
      <c r="E209" s="13">
        <v>5000</v>
      </c>
      <c r="F209" s="13">
        <v>5000</v>
      </c>
      <c r="G209" s="13">
        <f>F209/E209*100</f>
        <v>100</v>
      </c>
    </row>
    <row r="210" spans="1:7" ht="27" customHeight="1">
      <c r="A210" s="10" t="s">
        <v>146</v>
      </c>
      <c r="B210" s="11" t="s">
        <v>507</v>
      </c>
      <c r="C210" s="12" t="s">
        <v>506</v>
      </c>
      <c r="D210" s="13">
        <v>0</v>
      </c>
      <c r="E210" s="13">
        <v>2233.1</v>
      </c>
      <c r="F210" s="13">
        <v>2643.7</v>
      </c>
      <c r="G210" s="13">
        <f>F210/E210*100</f>
        <v>118.38699565626258</v>
      </c>
    </row>
    <row r="211" spans="1:7" ht="26.25" customHeight="1" hidden="1">
      <c r="A211" s="10" t="s">
        <v>146</v>
      </c>
      <c r="B211" s="11" t="s">
        <v>276</v>
      </c>
      <c r="C211" s="12" t="s">
        <v>151</v>
      </c>
      <c r="D211" s="13">
        <v>0</v>
      </c>
      <c r="E211" s="13">
        <v>0</v>
      </c>
      <c r="F211" s="13">
        <v>0</v>
      </c>
      <c r="G211" s="13"/>
    </row>
    <row r="212" spans="1:7" ht="26.25" customHeight="1" hidden="1">
      <c r="A212" s="10" t="s">
        <v>146</v>
      </c>
      <c r="B212" s="11" t="s">
        <v>277</v>
      </c>
      <c r="C212" s="12" t="s">
        <v>152</v>
      </c>
      <c r="D212" s="13">
        <v>0</v>
      </c>
      <c r="E212" s="13">
        <v>0</v>
      </c>
      <c r="F212" s="13">
        <v>0</v>
      </c>
      <c r="G212" s="13"/>
    </row>
    <row r="213" spans="1:7" ht="25.5">
      <c r="A213" s="10" t="s">
        <v>146</v>
      </c>
      <c r="B213" s="11" t="s">
        <v>272</v>
      </c>
      <c r="C213" s="12" t="s">
        <v>153</v>
      </c>
      <c r="D213" s="13">
        <v>0</v>
      </c>
      <c r="E213" s="13">
        <v>-32.5</v>
      </c>
      <c r="F213" s="13">
        <v>-32.5</v>
      </c>
      <c r="G213" s="13">
        <f>F213/E213*100</f>
        <v>100</v>
      </c>
    </row>
    <row r="214" spans="1:7" s="9" customFormat="1" ht="12.75" customHeight="1">
      <c r="A214" s="5" t="s">
        <v>154</v>
      </c>
      <c r="B214" s="11" t="s">
        <v>21</v>
      </c>
      <c r="C214" s="7" t="s">
        <v>155</v>
      </c>
      <c r="D214" s="8">
        <f>SUM(D216:D237)</f>
        <v>939963.9</v>
      </c>
      <c r="E214" s="8">
        <f>SUM(E216:E237)</f>
        <v>953034.6</v>
      </c>
      <c r="F214" s="8">
        <f>SUM(F216:F237)</f>
        <v>954297</v>
      </c>
      <c r="G214" s="8">
        <f aca="true" t="shared" si="4" ref="G214:G276">F214/E214*100</f>
        <v>100.13246108798148</v>
      </c>
    </row>
    <row r="215" spans="1:7" s="9" customFormat="1" ht="25.5" hidden="1">
      <c r="A215" s="21" t="s">
        <v>154</v>
      </c>
      <c r="B215" s="11" t="s">
        <v>162</v>
      </c>
      <c r="C215" s="32" t="s">
        <v>163</v>
      </c>
      <c r="D215" s="15"/>
      <c r="E215" s="15">
        <v>0</v>
      </c>
      <c r="F215" s="15"/>
      <c r="G215" s="15" t="e">
        <f t="shared" si="4"/>
        <v>#DIV/0!</v>
      </c>
    </row>
    <row r="216" spans="1:7" ht="51">
      <c r="A216" s="10" t="s">
        <v>154</v>
      </c>
      <c r="B216" s="11" t="s">
        <v>248</v>
      </c>
      <c r="C216" s="12" t="s">
        <v>249</v>
      </c>
      <c r="D216" s="13">
        <v>0</v>
      </c>
      <c r="E216" s="13">
        <v>574.4</v>
      </c>
      <c r="F216" s="13">
        <v>1019.7</v>
      </c>
      <c r="G216" s="15">
        <f t="shared" si="4"/>
        <v>177.52437325905294</v>
      </c>
    </row>
    <row r="217" spans="1:7" ht="63.75">
      <c r="A217" s="10" t="s">
        <v>154</v>
      </c>
      <c r="B217" s="11" t="s">
        <v>256</v>
      </c>
      <c r="C217" s="12" t="s">
        <v>257</v>
      </c>
      <c r="D217" s="13">
        <v>0</v>
      </c>
      <c r="E217" s="13">
        <v>50.6</v>
      </c>
      <c r="F217" s="13">
        <v>50.6</v>
      </c>
      <c r="G217" s="15">
        <f t="shared" si="4"/>
        <v>100</v>
      </c>
    </row>
    <row r="218" spans="1:7" ht="38.25">
      <c r="A218" s="10" t="s">
        <v>154</v>
      </c>
      <c r="B218" s="11" t="s">
        <v>250</v>
      </c>
      <c r="C218" s="32" t="s">
        <v>251</v>
      </c>
      <c r="D218" s="13">
        <v>0</v>
      </c>
      <c r="E218" s="13">
        <v>0</v>
      </c>
      <c r="F218" s="13">
        <v>1496.5</v>
      </c>
      <c r="G218" s="15"/>
    </row>
    <row r="219" spans="1:7" ht="51">
      <c r="A219" s="10" t="s">
        <v>154</v>
      </c>
      <c r="B219" s="33" t="s">
        <v>252</v>
      </c>
      <c r="C219" s="32" t="s">
        <v>253</v>
      </c>
      <c r="D219" s="13">
        <v>0</v>
      </c>
      <c r="E219" s="13">
        <v>0</v>
      </c>
      <c r="F219" s="13">
        <v>68.9</v>
      </c>
      <c r="G219" s="15"/>
    </row>
    <row r="220" spans="1:7" ht="52.5" customHeight="1" hidden="1">
      <c r="A220" s="10" t="s">
        <v>154</v>
      </c>
      <c r="B220" s="11" t="s">
        <v>156</v>
      </c>
      <c r="C220" s="12" t="s">
        <v>157</v>
      </c>
      <c r="D220" s="13">
        <v>0</v>
      </c>
      <c r="E220" s="13">
        <v>0</v>
      </c>
      <c r="F220" s="13">
        <v>0</v>
      </c>
      <c r="G220" s="15" t="e">
        <f t="shared" si="4"/>
        <v>#DIV/0!</v>
      </c>
    </row>
    <row r="221" spans="1:7" ht="12.75" hidden="1">
      <c r="A221" s="10" t="s">
        <v>154</v>
      </c>
      <c r="B221" s="33" t="s">
        <v>164</v>
      </c>
      <c r="C221" s="32" t="s">
        <v>165</v>
      </c>
      <c r="D221" s="13">
        <v>0</v>
      </c>
      <c r="E221" s="13">
        <v>0</v>
      </c>
      <c r="F221" s="13">
        <v>0</v>
      </c>
      <c r="G221" s="15" t="e">
        <f t="shared" si="4"/>
        <v>#DIV/0!</v>
      </c>
    </row>
    <row r="222" spans="1:7" ht="12.75" hidden="1">
      <c r="A222" s="10" t="s">
        <v>154</v>
      </c>
      <c r="B222" s="33" t="s">
        <v>201</v>
      </c>
      <c r="C222" s="32" t="s">
        <v>218</v>
      </c>
      <c r="D222" s="13">
        <v>0</v>
      </c>
      <c r="E222" s="13">
        <v>0</v>
      </c>
      <c r="F222" s="13">
        <v>0</v>
      </c>
      <c r="G222" s="15" t="e">
        <f t="shared" si="4"/>
        <v>#DIV/0!</v>
      </c>
    </row>
    <row r="223" spans="1:7" ht="25.5">
      <c r="A223" s="10" t="s">
        <v>154</v>
      </c>
      <c r="B223" s="33" t="s">
        <v>501</v>
      </c>
      <c r="C223" s="32" t="s">
        <v>496</v>
      </c>
      <c r="D223" s="13">
        <v>0</v>
      </c>
      <c r="E223" s="13">
        <v>11.2</v>
      </c>
      <c r="F223" s="13">
        <v>11.2</v>
      </c>
      <c r="G223" s="15">
        <f t="shared" si="4"/>
        <v>100</v>
      </c>
    </row>
    <row r="224" spans="1:7" ht="51" hidden="1">
      <c r="A224" s="10" t="s">
        <v>154</v>
      </c>
      <c r="B224" s="33" t="s">
        <v>370</v>
      </c>
      <c r="C224" s="32" t="s">
        <v>369</v>
      </c>
      <c r="D224" s="13">
        <v>0</v>
      </c>
      <c r="E224" s="13">
        <v>0</v>
      </c>
      <c r="F224" s="13">
        <v>0</v>
      </c>
      <c r="G224" s="15" t="e">
        <f t="shared" si="4"/>
        <v>#DIV/0!</v>
      </c>
    </row>
    <row r="225" spans="1:7" ht="25.5" hidden="1">
      <c r="A225" s="10" t="s">
        <v>154</v>
      </c>
      <c r="B225" s="34" t="s">
        <v>260</v>
      </c>
      <c r="C225" s="36" t="s">
        <v>219</v>
      </c>
      <c r="D225" s="13">
        <v>0</v>
      </c>
      <c r="E225" s="13">
        <v>0</v>
      </c>
      <c r="F225" s="13">
        <v>0</v>
      </c>
      <c r="G225" s="15" t="e">
        <f t="shared" si="4"/>
        <v>#DIV/0!</v>
      </c>
    </row>
    <row r="226" spans="1:7" ht="16.5" customHeight="1">
      <c r="A226" s="10" t="s">
        <v>154</v>
      </c>
      <c r="B226" s="11" t="s">
        <v>274</v>
      </c>
      <c r="C226" s="12" t="s">
        <v>149</v>
      </c>
      <c r="D226" s="13">
        <v>10875.2</v>
      </c>
      <c r="E226" s="13">
        <v>22629.5</v>
      </c>
      <c r="F226" s="13">
        <v>22629.5</v>
      </c>
      <c r="G226" s="13">
        <f t="shared" si="4"/>
        <v>100</v>
      </c>
    </row>
    <row r="227" spans="1:7" ht="26.25" customHeight="1">
      <c r="A227" s="10" t="s">
        <v>154</v>
      </c>
      <c r="B227" s="11" t="s">
        <v>275</v>
      </c>
      <c r="C227" s="12" t="s">
        <v>158</v>
      </c>
      <c r="D227" s="13">
        <v>804805.9</v>
      </c>
      <c r="E227" s="13">
        <v>808715.5</v>
      </c>
      <c r="F227" s="13">
        <v>808715.5</v>
      </c>
      <c r="G227" s="13">
        <f t="shared" si="4"/>
        <v>100</v>
      </c>
    </row>
    <row r="228" spans="1:7" ht="45" customHeight="1">
      <c r="A228" s="10" t="s">
        <v>154</v>
      </c>
      <c r="B228" s="11" t="s">
        <v>436</v>
      </c>
      <c r="C228" s="12" t="s">
        <v>437</v>
      </c>
      <c r="D228" s="13">
        <v>54829.5</v>
      </c>
      <c r="E228" s="13">
        <v>54829.5</v>
      </c>
      <c r="F228" s="13">
        <v>54829.5</v>
      </c>
      <c r="G228" s="13">
        <f t="shared" si="4"/>
        <v>100</v>
      </c>
    </row>
    <row r="229" spans="1:7" ht="17.25" customHeight="1">
      <c r="A229" s="10" t="s">
        <v>154</v>
      </c>
      <c r="B229" s="11" t="s">
        <v>278</v>
      </c>
      <c r="C229" s="12" t="s">
        <v>150</v>
      </c>
      <c r="D229" s="13">
        <v>69453.3</v>
      </c>
      <c r="E229" s="13">
        <v>74029.8</v>
      </c>
      <c r="F229" s="13">
        <v>74029.4</v>
      </c>
      <c r="G229" s="13">
        <f t="shared" si="4"/>
        <v>99.99945967704896</v>
      </c>
    </row>
    <row r="230" spans="1:7" ht="25.5">
      <c r="A230" s="10" t="s">
        <v>154</v>
      </c>
      <c r="B230" s="11" t="s">
        <v>507</v>
      </c>
      <c r="C230" s="12" t="s">
        <v>506</v>
      </c>
      <c r="D230" s="13">
        <v>0</v>
      </c>
      <c r="E230" s="13">
        <v>14388</v>
      </c>
      <c r="F230" s="13">
        <v>13656.7</v>
      </c>
      <c r="G230" s="13">
        <f t="shared" si="4"/>
        <v>94.9172921879344</v>
      </c>
    </row>
    <row r="231" spans="1:7" ht="12.75" customHeight="1" hidden="1">
      <c r="A231" s="10" t="s">
        <v>154</v>
      </c>
      <c r="B231" s="11" t="s">
        <v>279</v>
      </c>
      <c r="C231" s="12" t="s">
        <v>159</v>
      </c>
      <c r="D231" s="13">
        <v>0</v>
      </c>
      <c r="E231" s="13">
        <v>0</v>
      </c>
      <c r="F231" s="13">
        <v>0</v>
      </c>
      <c r="G231" s="13" t="e">
        <f t="shared" si="4"/>
        <v>#DIV/0!</v>
      </c>
    </row>
    <row r="232" spans="1:7" ht="25.5" hidden="1">
      <c r="A232" s="10" t="s">
        <v>154</v>
      </c>
      <c r="B232" s="30" t="s">
        <v>276</v>
      </c>
      <c r="C232" s="31" t="s">
        <v>151</v>
      </c>
      <c r="D232" s="13">
        <v>0</v>
      </c>
      <c r="E232" s="13">
        <v>0</v>
      </c>
      <c r="F232" s="13">
        <v>0</v>
      </c>
      <c r="G232" s="13" t="e">
        <f t="shared" si="4"/>
        <v>#DIV/0!</v>
      </c>
    </row>
    <row r="233" spans="1:7" ht="44.25" customHeight="1">
      <c r="A233" s="10" t="s">
        <v>154</v>
      </c>
      <c r="B233" s="11" t="s">
        <v>510</v>
      </c>
      <c r="C233" s="12" t="s">
        <v>508</v>
      </c>
      <c r="D233" s="13">
        <v>0</v>
      </c>
      <c r="E233" s="13">
        <v>561.8</v>
      </c>
      <c r="F233" s="13">
        <v>614.1</v>
      </c>
      <c r="G233" s="13">
        <f t="shared" si="4"/>
        <v>109.30936276254897</v>
      </c>
    </row>
    <row r="234" spans="1:7" ht="60.75" customHeight="1">
      <c r="A234" s="10" t="s">
        <v>154</v>
      </c>
      <c r="B234" s="11" t="s">
        <v>511</v>
      </c>
      <c r="C234" s="12" t="s">
        <v>509</v>
      </c>
      <c r="D234" s="13">
        <v>0</v>
      </c>
      <c r="E234" s="13">
        <v>39929.7</v>
      </c>
      <c r="F234" s="13">
        <v>39997.7</v>
      </c>
      <c r="G234" s="13">
        <f t="shared" si="4"/>
        <v>100.17029930102154</v>
      </c>
    </row>
    <row r="235" spans="1:7" ht="43.5" customHeight="1">
      <c r="A235" s="10" t="s">
        <v>154</v>
      </c>
      <c r="B235" s="11" t="s">
        <v>513</v>
      </c>
      <c r="C235" s="12" t="s">
        <v>512</v>
      </c>
      <c r="D235" s="13">
        <v>0</v>
      </c>
      <c r="E235" s="13">
        <v>-28088.2</v>
      </c>
      <c r="F235" s="13">
        <v>-28088.2</v>
      </c>
      <c r="G235" s="13">
        <f t="shared" si="4"/>
        <v>100</v>
      </c>
    </row>
    <row r="236" spans="1:7" ht="51">
      <c r="A236" s="10" t="s">
        <v>154</v>
      </c>
      <c r="B236" s="11" t="s">
        <v>470</v>
      </c>
      <c r="C236" s="12" t="s">
        <v>455</v>
      </c>
      <c r="D236" s="13">
        <v>0</v>
      </c>
      <c r="E236" s="13">
        <v>-6707.4</v>
      </c>
      <c r="F236" s="13">
        <v>-6707.4</v>
      </c>
      <c r="G236" s="13">
        <f t="shared" si="4"/>
        <v>100</v>
      </c>
    </row>
    <row r="237" spans="1:7" ht="27.75" customHeight="1">
      <c r="A237" s="10" t="s">
        <v>154</v>
      </c>
      <c r="B237" s="11" t="s">
        <v>272</v>
      </c>
      <c r="C237" s="12" t="s">
        <v>153</v>
      </c>
      <c r="D237" s="13">
        <v>0</v>
      </c>
      <c r="E237" s="13">
        <v>-27889.8</v>
      </c>
      <c r="F237" s="13">
        <v>-28026.7</v>
      </c>
      <c r="G237" s="13">
        <f t="shared" si="4"/>
        <v>100.4908604579452</v>
      </c>
    </row>
    <row r="238" spans="1:7" s="9" customFormat="1" ht="12.75" customHeight="1">
      <c r="A238" s="5" t="s">
        <v>160</v>
      </c>
      <c r="B238" s="11" t="s">
        <v>21</v>
      </c>
      <c r="C238" s="7" t="s">
        <v>161</v>
      </c>
      <c r="D238" s="8">
        <f>SUM(D240:D246)</f>
        <v>40891.4</v>
      </c>
      <c r="E238" s="8">
        <f>SUM(E239:E247)</f>
        <v>40891.4</v>
      </c>
      <c r="F238" s="8">
        <f>SUM(F239:F247)</f>
        <v>41046.2</v>
      </c>
      <c r="G238" s="8">
        <f t="shared" si="4"/>
        <v>100.3785637077723</v>
      </c>
    </row>
    <row r="239" spans="1:7" s="9" customFormat="1" ht="25.5" hidden="1">
      <c r="A239" s="21" t="s">
        <v>160</v>
      </c>
      <c r="B239" s="33" t="s">
        <v>254</v>
      </c>
      <c r="C239" s="32" t="s">
        <v>255</v>
      </c>
      <c r="D239" s="15">
        <v>0</v>
      </c>
      <c r="E239" s="15">
        <v>0</v>
      </c>
      <c r="F239" s="15">
        <v>0</v>
      </c>
      <c r="G239" s="15"/>
    </row>
    <row r="240" spans="1:7" s="20" customFormat="1" ht="26.25" customHeight="1">
      <c r="A240" s="10" t="s">
        <v>160</v>
      </c>
      <c r="B240" s="11" t="s">
        <v>162</v>
      </c>
      <c r="C240" s="12" t="s">
        <v>163</v>
      </c>
      <c r="D240" s="13">
        <v>24.3</v>
      </c>
      <c r="E240" s="13">
        <v>24.3</v>
      </c>
      <c r="F240" s="13">
        <v>19.1</v>
      </c>
      <c r="G240" s="13">
        <f t="shared" si="4"/>
        <v>78.6008230452675</v>
      </c>
    </row>
    <row r="241" spans="1:7" ht="38.25">
      <c r="A241" s="10" t="s">
        <v>160</v>
      </c>
      <c r="B241" s="11" t="s">
        <v>250</v>
      </c>
      <c r="C241" s="32" t="s">
        <v>251</v>
      </c>
      <c r="D241" s="13">
        <v>0</v>
      </c>
      <c r="E241" s="13">
        <v>0</v>
      </c>
      <c r="F241" s="13">
        <v>324.5</v>
      </c>
      <c r="G241" s="13"/>
    </row>
    <row r="242" spans="1:7" ht="53.25" customHeight="1">
      <c r="A242" s="10" t="s">
        <v>160</v>
      </c>
      <c r="B242" s="11" t="s">
        <v>156</v>
      </c>
      <c r="C242" s="32" t="s">
        <v>157</v>
      </c>
      <c r="D242" s="13">
        <v>0</v>
      </c>
      <c r="E242" s="13">
        <v>0</v>
      </c>
      <c r="F242" s="13">
        <v>10.8</v>
      </c>
      <c r="G242" s="13"/>
    </row>
    <row r="243" spans="1:7" ht="18.75" customHeight="1">
      <c r="A243" s="10" t="s">
        <v>160</v>
      </c>
      <c r="B243" s="11" t="s">
        <v>164</v>
      </c>
      <c r="C243" s="32" t="s">
        <v>165</v>
      </c>
      <c r="D243" s="13">
        <v>0</v>
      </c>
      <c r="E243" s="13">
        <v>0</v>
      </c>
      <c r="F243" s="13">
        <v>-175.3</v>
      </c>
      <c r="G243" s="13"/>
    </row>
    <row r="244" spans="1:7" ht="25.5" hidden="1">
      <c r="A244" s="10" t="s">
        <v>160</v>
      </c>
      <c r="B244" s="11" t="s">
        <v>438</v>
      </c>
      <c r="C244" s="32" t="s">
        <v>439</v>
      </c>
      <c r="D244" s="13">
        <v>0</v>
      </c>
      <c r="E244" s="13">
        <v>0</v>
      </c>
      <c r="F244" s="13">
        <v>0</v>
      </c>
      <c r="G244" s="13"/>
    </row>
    <row r="245" spans="1:7" ht="27.75" customHeight="1">
      <c r="A245" s="10" t="s">
        <v>160</v>
      </c>
      <c r="B245" s="11" t="s">
        <v>467</v>
      </c>
      <c r="C245" s="32" t="s">
        <v>456</v>
      </c>
      <c r="D245" s="13">
        <v>32447.2</v>
      </c>
      <c r="E245" s="13">
        <v>32447.2</v>
      </c>
      <c r="F245" s="13">
        <v>32447.2</v>
      </c>
      <c r="G245" s="13">
        <f t="shared" si="4"/>
        <v>100</v>
      </c>
    </row>
    <row r="246" spans="1:7" ht="18.75" customHeight="1">
      <c r="A246" s="10" t="s">
        <v>160</v>
      </c>
      <c r="B246" s="11" t="s">
        <v>471</v>
      </c>
      <c r="C246" s="12" t="s">
        <v>472</v>
      </c>
      <c r="D246" s="13">
        <v>8419.9</v>
      </c>
      <c r="E246" s="13">
        <v>8419.9</v>
      </c>
      <c r="F246" s="13">
        <v>8419.9</v>
      </c>
      <c r="G246" s="13">
        <f t="shared" si="4"/>
        <v>100</v>
      </c>
    </row>
    <row r="247" spans="1:7" ht="6" customHeight="1" hidden="1">
      <c r="A247" s="10" t="s">
        <v>160</v>
      </c>
      <c r="B247" s="11" t="s">
        <v>275</v>
      </c>
      <c r="C247" s="12" t="s">
        <v>158</v>
      </c>
      <c r="D247" s="13">
        <v>0</v>
      </c>
      <c r="E247" s="13">
        <v>0</v>
      </c>
      <c r="F247" s="13">
        <v>0</v>
      </c>
      <c r="G247" s="13"/>
    </row>
    <row r="248" spans="1:7" s="9" customFormat="1" ht="26.25" customHeight="1">
      <c r="A248" s="5" t="s">
        <v>166</v>
      </c>
      <c r="B248" s="11" t="s">
        <v>21</v>
      </c>
      <c r="C248" s="7" t="s">
        <v>167</v>
      </c>
      <c r="D248" s="8">
        <f>SUM(D249:D294)</f>
        <v>346220.30000000005</v>
      </c>
      <c r="E248" s="8">
        <f>SUM(E249:E294)</f>
        <v>467080.00000000006</v>
      </c>
      <c r="F248" s="8">
        <f>SUM(F249:F294)</f>
        <v>456371.3</v>
      </c>
      <c r="G248" s="8">
        <f t="shared" si="4"/>
        <v>97.70730924038708</v>
      </c>
    </row>
    <row r="249" spans="1:7" s="9" customFormat="1" ht="38.25">
      <c r="A249" s="21" t="s">
        <v>166</v>
      </c>
      <c r="B249" s="11" t="s">
        <v>537</v>
      </c>
      <c r="C249" s="17" t="s">
        <v>536</v>
      </c>
      <c r="D249" s="15">
        <v>49.1</v>
      </c>
      <c r="E249" s="15">
        <v>10000</v>
      </c>
      <c r="F249" s="15">
        <v>10000</v>
      </c>
      <c r="G249" s="13">
        <f t="shared" si="4"/>
        <v>100</v>
      </c>
    </row>
    <row r="250" spans="1:7" ht="52.5" customHeight="1">
      <c r="A250" s="10" t="s">
        <v>166</v>
      </c>
      <c r="B250" s="11" t="s">
        <v>168</v>
      </c>
      <c r="C250" s="12" t="s">
        <v>169</v>
      </c>
      <c r="D250" s="13">
        <v>70036</v>
      </c>
      <c r="E250" s="13">
        <v>63036</v>
      </c>
      <c r="F250" s="13">
        <v>59489</v>
      </c>
      <c r="G250" s="13">
        <f t="shared" si="4"/>
        <v>94.37305666603211</v>
      </c>
    </row>
    <row r="251" spans="1:7" ht="52.5" customHeight="1">
      <c r="A251" s="10" t="s">
        <v>166</v>
      </c>
      <c r="B251" s="11" t="s">
        <v>170</v>
      </c>
      <c r="C251" s="12" t="s">
        <v>171</v>
      </c>
      <c r="D251" s="13">
        <v>3145</v>
      </c>
      <c r="E251" s="13">
        <v>3145</v>
      </c>
      <c r="F251" s="13">
        <v>2492.7</v>
      </c>
      <c r="G251" s="13">
        <f t="shared" si="4"/>
        <v>79.2591414944356</v>
      </c>
    </row>
    <row r="252" spans="1:7" ht="39" customHeight="1">
      <c r="A252" s="10" t="s">
        <v>166</v>
      </c>
      <c r="B252" s="11" t="s">
        <v>172</v>
      </c>
      <c r="C252" s="12" t="s">
        <v>173</v>
      </c>
      <c r="D252" s="13">
        <v>827</v>
      </c>
      <c r="E252" s="13">
        <v>827</v>
      </c>
      <c r="F252" s="13">
        <v>858.1</v>
      </c>
      <c r="G252" s="13">
        <f t="shared" si="4"/>
        <v>103.76058041112455</v>
      </c>
    </row>
    <row r="253" spans="1:7" ht="26.25" customHeight="1">
      <c r="A253" s="10" t="s">
        <v>166</v>
      </c>
      <c r="B253" s="24" t="s">
        <v>174</v>
      </c>
      <c r="C253" s="22" t="s">
        <v>175</v>
      </c>
      <c r="D253" s="13">
        <v>14253</v>
      </c>
      <c r="E253" s="13">
        <v>14253</v>
      </c>
      <c r="F253" s="13">
        <v>12314.6</v>
      </c>
      <c r="G253" s="13">
        <f t="shared" si="4"/>
        <v>86.40005612853435</v>
      </c>
    </row>
    <row r="254" spans="1:7" ht="66" customHeight="1">
      <c r="A254" s="10" t="s">
        <v>166</v>
      </c>
      <c r="B254" s="24" t="s">
        <v>176</v>
      </c>
      <c r="C254" s="22" t="s">
        <v>177</v>
      </c>
      <c r="D254" s="13">
        <v>4780</v>
      </c>
      <c r="E254" s="13">
        <v>4780</v>
      </c>
      <c r="F254" s="13">
        <v>4849.9</v>
      </c>
      <c r="G254" s="13">
        <f t="shared" si="4"/>
        <v>101.46234309623429</v>
      </c>
    </row>
    <row r="255" spans="1:7" ht="66" customHeight="1">
      <c r="A255" s="10" t="s">
        <v>166</v>
      </c>
      <c r="B255" s="24" t="s">
        <v>178</v>
      </c>
      <c r="C255" s="22" t="s">
        <v>179</v>
      </c>
      <c r="D255" s="13">
        <v>46.1</v>
      </c>
      <c r="E255" s="13">
        <v>46.1</v>
      </c>
      <c r="F255" s="13">
        <v>102.6</v>
      </c>
      <c r="G255" s="13">
        <f t="shared" si="4"/>
        <v>222.55965292841648</v>
      </c>
    </row>
    <row r="256" spans="1:7" ht="39" customHeight="1" hidden="1">
      <c r="A256" s="10" t="s">
        <v>166</v>
      </c>
      <c r="B256" s="11" t="s">
        <v>180</v>
      </c>
      <c r="C256" s="12" t="s">
        <v>181</v>
      </c>
      <c r="D256" s="13">
        <v>0</v>
      </c>
      <c r="E256" s="13">
        <v>0</v>
      </c>
      <c r="F256" s="13">
        <v>0</v>
      </c>
      <c r="G256" s="13"/>
    </row>
    <row r="257" spans="1:7" ht="52.5" customHeight="1">
      <c r="A257" s="10" t="s">
        <v>166</v>
      </c>
      <c r="B257" s="11" t="s">
        <v>182</v>
      </c>
      <c r="C257" s="12" t="s">
        <v>183</v>
      </c>
      <c r="D257" s="13">
        <v>10775.3</v>
      </c>
      <c r="E257" s="13">
        <v>10775.3</v>
      </c>
      <c r="F257" s="13">
        <v>9781.8</v>
      </c>
      <c r="G257" s="13">
        <f t="shared" si="4"/>
        <v>90.77983907640622</v>
      </c>
    </row>
    <row r="258" spans="1:7" ht="26.25" customHeight="1">
      <c r="A258" s="10" t="s">
        <v>166</v>
      </c>
      <c r="B258" s="11" t="s">
        <v>162</v>
      </c>
      <c r="C258" s="12" t="s">
        <v>163</v>
      </c>
      <c r="D258" s="13">
        <v>2791.2</v>
      </c>
      <c r="E258" s="13">
        <v>2791.2</v>
      </c>
      <c r="F258" s="13">
        <v>2494.1</v>
      </c>
      <c r="G258" s="13">
        <f t="shared" si="4"/>
        <v>89.35583261679565</v>
      </c>
    </row>
    <row r="259" spans="1:7" ht="26.25" customHeight="1">
      <c r="A259" s="10" t="s">
        <v>166</v>
      </c>
      <c r="B259" s="11" t="s">
        <v>184</v>
      </c>
      <c r="C259" s="22" t="s">
        <v>185</v>
      </c>
      <c r="D259" s="13">
        <v>555.8</v>
      </c>
      <c r="E259" s="13">
        <v>555.8</v>
      </c>
      <c r="F259" s="13">
        <v>465.5</v>
      </c>
      <c r="G259" s="13">
        <f t="shared" si="4"/>
        <v>83.75314861460957</v>
      </c>
    </row>
    <row r="260" spans="1:7" ht="38.25">
      <c r="A260" s="10" t="s">
        <v>166</v>
      </c>
      <c r="B260" s="11" t="s">
        <v>250</v>
      </c>
      <c r="C260" s="32" t="s">
        <v>251</v>
      </c>
      <c r="D260" s="13">
        <v>79.3</v>
      </c>
      <c r="E260" s="13">
        <v>79.3</v>
      </c>
      <c r="F260" s="13">
        <v>6.8</v>
      </c>
      <c r="G260" s="13">
        <f t="shared" si="4"/>
        <v>8.575031525851198</v>
      </c>
    </row>
    <row r="261" spans="1:7" ht="51">
      <c r="A261" s="10" t="s">
        <v>166</v>
      </c>
      <c r="B261" s="11" t="s">
        <v>252</v>
      </c>
      <c r="C261" s="32" t="s">
        <v>253</v>
      </c>
      <c r="D261" s="13">
        <v>0</v>
      </c>
      <c r="E261" s="13">
        <v>0</v>
      </c>
      <c r="F261" s="13">
        <v>6491.4</v>
      </c>
      <c r="G261" s="13"/>
    </row>
    <row r="262" spans="1:7" ht="12.75" hidden="1">
      <c r="A262" s="10" t="s">
        <v>166</v>
      </c>
      <c r="B262" s="11" t="s">
        <v>186</v>
      </c>
      <c r="C262" s="12" t="s">
        <v>187</v>
      </c>
      <c r="D262" s="13">
        <v>0</v>
      </c>
      <c r="E262" s="13">
        <v>0</v>
      </c>
      <c r="F262" s="13">
        <v>0</v>
      </c>
      <c r="G262" s="13"/>
    </row>
    <row r="263" spans="1:7" ht="52.5" customHeight="1">
      <c r="A263" s="10" t="s">
        <v>166</v>
      </c>
      <c r="B263" s="11" t="s">
        <v>188</v>
      </c>
      <c r="C263" s="12" t="s">
        <v>189</v>
      </c>
      <c r="D263" s="13">
        <v>0</v>
      </c>
      <c r="E263" s="13">
        <v>0</v>
      </c>
      <c r="F263" s="13">
        <v>150.2</v>
      </c>
      <c r="G263" s="13"/>
    </row>
    <row r="264" spans="1:7" ht="84" customHeight="1">
      <c r="A264" s="10" t="s">
        <v>166</v>
      </c>
      <c r="B264" s="25" t="s">
        <v>190</v>
      </c>
      <c r="C264" s="12" t="s">
        <v>191</v>
      </c>
      <c r="D264" s="13">
        <v>25855.3</v>
      </c>
      <c r="E264" s="13">
        <v>3355.3</v>
      </c>
      <c r="F264" s="13">
        <v>2806.3</v>
      </c>
      <c r="G264" s="13">
        <f t="shared" si="4"/>
        <v>83.63782672190267</v>
      </c>
    </row>
    <row r="265" spans="1:7" ht="81.75" customHeight="1">
      <c r="A265" s="10" t="s">
        <v>166</v>
      </c>
      <c r="B265" s="25" t="s">
        <v>192</v>
      </c>
      <c r="C265" s="12" t="s">
        <v>193</v>
      </c>
      <c r="D265" s="13">
        <v>10566</v>
      </c>
      <c r="E265" s="13">
        <v>11566</v>
      </c>
      <c r="F265" s="13">
        <v>12152.7</v>
      </c>
      <c r="G265" s="13">
        <f t="shared" si="4"/>
        <v>105.07262666436105</v>
      </c>
    </row>
    <row r="266" spans="1:7" ht="69" customHeight="1">
      <c r="A266" s="10" t="s">
        <v>166</v>
      </c>
      <c r="B266" s="11" t="s">
        <v>156</v>
      </c>
      <c r="C266" s="12" t="s">
        <v>194</v>
      </c>
      <c r="D266" s="13">
        <v>0</v>
      </c>
      <c r="E266" s="13">
        <v>0</v>
      </c>
      <c r="F266" s="13">
        <v>0.8</v>
      </c>
      <c r="G266" s="13"/>
    </row>
    <row r="267" spans="1:7" ht="27" customHeight="1">
      <c r="A267" s="10" t="s">
        <v>166</v>
      </c>
      <c r="B267" s="11" t="s">
        <v>195</v>
      </c>
      <c r="C267" s="12" t="s">
        <v>196</v>
      </c>
      <c r="D267" s="13">
        <v>640</v>
      </c>
      <c r="E267" s="13">
        <v>2440</v>
      </c>
      <c r="F267" s="13">
        <v>2526.4</v>
      </c>
      <c r="G267" s="13">
        <f t="shared" si="4"/>
        <v>103.54098360655739</v>
      </c>
    </row>
    <row r="268" spans="1:7" ht="42.75" customHeight="1" hidden="1">
      <c r="A268" s="10" t="s">
        <v>166</v>
      </c>
      <c r="B268" s="11" t="s">
        <v>197</v>
      </c>
      <c r="C268" s="12" t="s">
        <v>198</v>
      </c>
      <c r="D268" s="13">
        <v>0</v>
      </c>
      <c r="E268" s="13">
        <v>0</v>
      </c>
      <c r="F268" s="13">
        <v>0</v>
      </c>
      <c r="G268" s="13"/>
    </row>
    <row r="269" spans="1:7" ht="58.5" customHeight="1">
      <c r="A269" s="10" t="s">
        <v>166</v>
      </c>
      <c r="B269" s="11" t="s">
        <v>199</v>
      </c>
      <c r="C269" s="12" t="s">
        <v>200</v>
      </c>
      <c r="D269" s="13">
        <v>2800</v>
      </c>
      <c r="E269" s="13">
        <v>3550</v>
      </c>
      <c r="F269" s="13">
        <v>3573.8</v>
      </c>
      <c r="G269" s="13">
        <f t="shared" si="4"/>
        <v>100.67042253521127</v>
      </c>
    </row>
    <row r="270" spans="1:7" ht="51">
      <c r="A270" s="10" t="s">
        <v>166</v>
      </c>
      <c r="B270" s="11" t="s">
        <v>350</v>
      </c>
      <c r="C270" s="12" t="s">
        <v>349</v>
      </c>
      <c r="D270" s="13">
        <v>30.7</v>
      </c>
      <c r="E270" s="13">
        <v>30.7</v>
      </c>
      <c r="F270" s="13">
        <v>40.3</v>
      </c>
      <c r="G270" s="13">
        <f t="shared" si="4"/>
        <v>131.2703583061889</v>
      </c>
    </row>
    <row r="271" spans="1:7" ht="51">
      <c r="A271" s="10" t="s">
        <v>166</v>
      </c>
      <c r="B271" s="11" t="s">
        <v>363</v>
      </c>
      <c r="C271" s="12" t="s">
        <v>361</v>
      </c>
      <c r="D271" s="13">
        <v>30.7</v>
      </c>
      <c r="E271" s="13">
        <v>30.7</v>
      </c>
      <c r="F271" s="13">
        <v>0</v>
      </c>
      <c r="G271" s="13">
        <f t="shared" si="4"/>
        <v>0</v>
      </c>
    </row>
    <row r="272" spans="1:7" ht="38.25">
      <c r="A272" s="10" t="s">
        <v>166</v>
      </c>
      <c r="B272" s="11" t="s">
        <v>515</v>
      </c>
      <c r="C272" s="12" t="s">
        <v>514</v>
      </c>
      <c r="D272" s="13">
        <v>0</v>
      </c>
      <c r="E272" s="13">
        <v>0</v>
      </c>
      <c r="F272" s="13">
        <v>294</v>
      </c>
      <c r="G272" s="13"/>
    </row>
    <row r="273" spans="1:7" ht="16.5" customHeight="1">
      <c r="A273" s="10" t="s">
        <v>166</v>
      </c>
      <c r="B273" s="11" t="s">
        <v>164</v>
      </c>
      <c r="C273" s="12" t="s">
        <v>165</v>
      </c>
      <c r="D273" s="13">
        <v>0</v>
      </c>
      <c r="E273" s="13">
        <v>0</v>
      </c>
      <c r="F273" s="13">
        <v>0.1</v>
      </c>
      <c r="G273" s="13"/>
    </row>
    <row r="274" spans="1:7" ht="16.5" customHeight="1">
      <c r="A274" s="10" t="s">
        <v>166</v>
      </c>
      <c r="B274" s="11" t="s">
        <v>201</v>
      </c>
      <c r="C274" s="12" t="s">
        <v>202</v>
      </c>
      <c r="D274" s="13">
        <v>0</v>
      </c>
      <c r="E274" s="13">
        <v>580.2</v>
      </c>
      <c r="F274" s="13">
        <v>580.2</v>
      </c>
      <c r="G274" s="13">
        <f t="shared" si="4"/>
        <v>100</v>
      </c>
    </row>
    <row r="275" spans="1:7" ht="26.25" customHeight="1" hidden="1">
      <c r="A275" s="10" t="s">
        <v>166</v>
      </c>
      <c r="B275" s="11" t="s">
        <v>280</v>
      </c>
      <c r="C275" s="17" t="s">
        <v>203</v>
      </c>
      <c r="D275" s="13">
        <v>0</v>
      </c>
      <c r="E275" s="13">
        <v>0</v>
      </c>
      <c r="F275" s="13">
        <v>0</v>
      </c>
      <c r="G275" s="13" t="e">
        <f t="shared" si="4"/>
        <v>#DIV/0!</v>
      </c>
    </row>
    <row r="276" spans="1:7" ht="26.25" customHeight="1">
      <c r="A276" s="10" t="s">
        <v>166</v>
      </c>
      <c r="B276" s="11" t="s">
        <v>281</v>
      </c>
      <c r="C276" s="17" t="s">
        <v>204</v>
      </c>
      <c r="D276" s="13">
        <f>32700-32700</f>
        <v>0</v>
      </c>
      <c r="E276" s="13">
        <v>17241.9</v>
      </c>
      <c r="F276" s="13">
        <v>17069.7</v>
      </c>
      <c r="G276" s="13">
        <f t="shared" si="4"/>
        <v>99.00127016164112</v>
      </c>
    </row>
    <row r="277" spans="1:7" ht="26.25" customHeight="1" hidden="1">
      <c r="A277" s="10" t="s">
        <v>166</v>
      </c>
      <c r="B277" s="38" t="s">
        <v>268</v>
      </c>
      <c r="C277" s="39" t="s">
        <v>269</v>
      </c>
      <c r="D277" s="13">
        <v>0</v>
      </c>
      <c r="E277" s="13">
        <v>0</v>
      </c>
      <c r="F277" s="13">
        <v>0</v>
      </c>
      <c r="G277" s="13"/>
    </row>
    <row r="278" spans="1:7" ht="26.25" customHeight="1" hidden="1">
      <c r="A278" s="10" t="s">
        <v>166</v>
      </c>
      <c r="B278" s="11" t="s">
        <v>274</v>
      </c>
      <c r="C278" s="12" t="s">
        <v>149</v>
      </c>
      <c r="D278" s="13">
        <v>0</v>
      </c>
      <c r="E278" s="13">
        <v>0</v>
      </c>
      <c r="F278" s="13">
        <v>0</v>
      </c>
      <c r="G278" s="13"/>
    </row>
    <row r="279" spans="1:7" ht="26.25" customHeight="1">
      <c r="A279" s="10" t="s">
        <v>166</v>
      </c>
      <c r="B279" s="11" t="s">
        <v>275</v>
      </c>
      <c r="C279" s="12" t="s">
        <v>158</v>
      </c>
      <c r="D279" s="13">
        <v>250.1</v>
      </c>
      <c r="E279" s="13">
        <v>2825.8</v>
      </c>
      <c r="F279" s="13">
        <v>2825.8</v>
      </c>
      <c r="G279" s="13">
        <f aca="true" t="shared" si="5" ref="G279:G348">F279/E279*100</f>
        <v>100</v>
      </c>
    </row>
    <row r="280" spans="1:7" ht="44.25" customHeight="1">
      <c r="A280" s="10" t="s">
        <v>166</v>
      </c>
      <c r="B280" s="11" t="s">
        <v>282</v>
      </c>
      <c r="C280" s="12" t="s">
        <v>205</v>
      </c>
      <c r="D280" s="13">
        <v>30910.5</v>
      </c>
      <c r="E280" s="13">
        <v>15710.8</v>
      </c>
      <c r="F280" s="13">
        <v>15710.8</v>
      </c>
      <c r="G280" s="13">
        <f t="shared" si="5"/>
        <v>100</v>
      </c>
    </row>
    <row r="281" spans="1:7" ht="76.5">
      <c r="A281" s="10" t="s">
        <v>166</v>
      </c>
      <c r="B281" s="34" t="s">
        <v>270</v>
      </c>
      <c r="C281" s="32" t="s">
        <v>271</v>
      </c>
      <c r="D281" s="13">
        <v>0</v>
      </c>
      <c r="E281" s="13">
        <v>2435.8</v>
      </c>
      <c r="F281" s="13">
        <v>2435.8</v>
      </c>
      <c r="G281" s="13">
        <f t="shared" si="5"/>
        <v>100</v>
      </c>
    </row>
    <row r="282" spans="1:7" ht="39.75" customHeight="1" hidden="1">
      <c r="A282" s="10" t="s">
        <v>166</v>
      </c>
      <c r="B282" s="11" t="s">
        <v>283</v>
      </c>
      <c r="C282" s="12" t="s">
        <v>206</v>
      </c>
      <c r="D282" s="13">
        <v>0</v>
      </c>
      <c r="E282" s="13">
        <v>0</v>
      </c>
      <c r="F282" s="13">
        <v>0</v>
      </c>
      <c r="G282" s="13" t="e">
        <f t="shared" si="5"/>
        <v>#DIV/0!</v>
      </c>
    </row>
    <row r="283" spans="1:7" ht="56.25" customHeight="1">
      <c r="A283" s="10" t="s">
        <v>166</v>
      </c>
      <c r="B283" s="11" t="s">
        <v>284</v>
      </c>
      <c r="C283" s="12" t="s">
        <v>207</v>
      </c>
      <c r="D283" s="13">
        <v>0</v>
      </c>
      <c r="E283" s="13">
        <v>1251</v>
      </c>
      <c r="F283" s="13">
        <v>1251</v>
      </c>
      <c r="G283" s="13">
        <f t="shared" si="5"/>
        <v>100</v>
      </c>
    </row>
    <row r="284" spans="1:7" ht="22.5" customHeight="1">
      <c r="A284" s="10" t="s">
        <v>166</v>
      </c>
      <c r="B284" s="11" t="s">
        <v>285</v>
      </c>
      <c r="C284" s="12" t="s">
        <v>208</v>
      </c>
      <c r="D284" s="13">
        <v>172.4</v>
      </c>
      <c r="E284" s="13">
        <v>287.5</v>
      </c>
      <c r="F284" s="13">
        <v>287.5</v>
      </c>
      <c r="G284" s="13">
        <f t="shared" si="5"/>
        <v>100</v>
      </c>
    </row>
    <row r="285" spans="1:7" ht="30" customHeight="1">
      <c r="A285" s="10" t="s">
        <v>166</v>
      </c>
      <c r="B285" s="11" t="s">
        <v>544</v>
      </c>
      <c r="C285" s="12" t="s">
        <v>543</v>
      </c>
      <c r="D285" s="13">
        <v>0</v>
      </c>
      <c r="E285" s="13">
        <v>132718</v>
      </c>
      <c r="F285" s="13">
        <v>132517.2</v>
      </c>
      <c r="G285" s="13">
        <f t="shared" si="5"/>
        <v>99.84870175861602</v>
      </c>
    </row>
    <row r="286" spans="1:8" ht="19.5" customHeight="1">
      <c r="A286" s="10" t="s">
        <v>166</v>
      </c>
      <c r="B286" s="11" t="s">
        <v>278</v>
      </c>
      <c r="C286" s="12" t="s">
        <v>150</v>
      </c>
      <c r="D286" s="13">
        <v>167626.8</v>
      </c>
      <c r="E286" s="13">
        <v>161534</v>
      </c>
      <c r="F286" s="13">
        <v>158060.1</v>
      </c>
      <c r="G286" s="13">
        <f t="shared" si="5"/>
        <v>97.84943107952506</v>
      </c>
      <c r="H286" s="42"/>
    </row>
    <row r="287" spans="1:8" ht="30" customHeight="1">
      <c r="A287" s="10" t="s">
        <v>166</v>
      </c>
      <c r="B287" s="11" t="s">
        <v>507</v>
      </c>
      <c r="C287" s="12" t="s">
        <v>506</v>
      </c>
      <c r="D287" s="13">
        <v>0</v>
      </c>
      <c r="E287" s="13">
        <v>781.7</v>
      </c>
      <c r="F287" s="13">
        <v>0</v>
      </c>
      <c r="G287" s="13">
        <f t="shared" si="5"/>
        <v>0</v>
      </c>
      <c r="H287" s="42"/>
    </row>
    <row r="288" spans="1:7" ht="21.75" customHeight="1">
      <c r="A288" s="10" t="s">
        <v>166</v>
      </c>
      <c r="B288" s="33" t="s">
        <v>279</v>
      </c>
      <c r="C288" s="32" t="s">
        <v>159</v>
      </c>
      <c r="D288" s="13">
        <v>0</v>
      </c>
      <c r="E288" s="13">
        <v>1856</v>
      </c>
      <c r="F288" s="13">
        <v>1856</v>
      </c>
      <c r="G288" s="13">
        <f t="shared" si="5"/>
        <v>100</v>
      </c>
    </row>
    <row r="289" spans="1:7" ht="29.25" customHeight="1">
      <c r="A289" s="10" t="s">
        <v>166</v>
      </c>
      <c r="B289" s="30" t="s">
        <v>558</v>
      </c>
      <c r="C289" s="31" t="s">
        <v>559</v>
      </c>
      <c r="D289" s="13">
        <v>0</v>
      </c>
      <c r="E289" s="13">
        <v>0</v>
      </c>
      <c r="F289" s="13">
        <v>781.7</v>
      </c>
      <c r="G289" s="13"/>
    </row>
    <row r="290" spans="1:7" ht="25.5" hidden="1">
      <c r="A290" s="10" t="s">
        <v>166</v>
      </c>
      <c r="B290" s="33" t="s">
        <v>469</v>
      </c>
      <c r="C290" s="32" t="s">
        <v>457</v>
      </c>
      <c r="D290" s="13">
        <v>0</v>
      </c>
      <c r="E290" s="13">
        <v>0</v>
      </c>
      <c r="F290" s="13">
        <v>0</v>
      </c>
      <c r="G290" s="13" t="e">
        <f t="shared" si="5"/>
        <v>#DIV/0!</v>
      </c>
    </row>
    <row r="291" spans="1:7" ht="38.25">
      <c r="A291" s="10" t="s">
        <v>166</v>
      </c>
      <c r="B291" s="33" t="s">
        <v>517</v>
      </c>
      <c r="C291" s="32" t="s">
        <v>516</v>
      </c>
      <c r="D291" s="13">
        <v>0</v>
      </c>
      <c r="E291" s="13">
        <v>-404.3</v>
      </c>
      <c r="F291" s="13">
        <v>-404.3</v>
      </c>
      <c r="G291" s="13">
        <f t="shared" si="5"/>
        <v>100</v>
      </c>
    </row>
    <row r="292" spans="1:7" ht="63.75" hidden="1">
      <c r="A292" s="10" t="s">
        <v>166</v>
      </c>
      <c r="B292" s="33" t="s">
        <v>353</v>
      </c>
      <c r="C292" s="32" t="s">
        <v>351</v>
      </c>
      <c r="D292" s="13">
        <v>0</v>
      </c>
      <c r="E292" s="13">
        <v>0</v>
      </c>
      <c r="F292" s="13">
        <v>0</v>
      </c>
      <c r="G292" s="13" t="e">
        <f t="shared" si="5"/>
        <v>#DIV/0!</v>
      </c>
    </row>
    <row r="293" spans="1:7" ht="51" hidden="1">
      <c r="A293" s="10" t="s">
        <v>166</v>
      </c>
      <c r="B293" s="33" t="s">
        <v>354</v>
      </c>
      <c r="C293" s="32" t="s">
        <v>352</v>
      </c>
      <c r="D293" s="13">
        <v>0</v>
      </c>
      <c r="E293" s="13">
        <v>0</v>
      </c>
      <c r="F293" s="13">
        <v>0</v>
      </c>
      <c r="G293" s="13" t="e">
        <f t="shared" si="5"/>
        <v>#DIV/0!</v>
      </c>
    </row>
    <row r="294" spans="1:7" ht="25.5">
      <c r="A294" s="10" t="s">
        <v>166</v>
      </c>
      <c r="B294" s="11" t="s">
        <v>272</v>
      </c>
      <c r="C294" s="12" t="s">
        <v>153</v>
      </c>
      <c r="D294" s="13">
        <v>0</v>
      </c>
      <c r="E294" s="13">
        <v>-999.8</v>
      </c>
      <c r="F294" s="13">
        <v>-7491.3</v>
      </c>
      <c r="G294" s="13">
        <f t="shared" si="5"/>
        <v>749.2798559711944</v>
      </c>
    </row>
    <row r="295" spans="1:7" s="9" customFormat="1" ht="18.75" customHeight="1">
      <c r="A295" s="5" t="s">
        <v>209</v>
      </c>
      <c r="B295" s="11" t="s">
        <v>21</v>
      </c>
      <c r="C295" s="7" t="s">
        <v>210</v>
      </c>
      <c r="D295" s="8">
        <f>SUM(D296:D304)</f>
        <v>741.3</v>
      </c>
      <c r="E295" s="8">
        <f>SUM(E296:E304)</f>
        <v>3560.2</v>
      </c>
      <c r="F295" s="8">
        <f>SUM(F296:F304)</f>
        <v>3644.3999999999996</v>
      </c>
      <c r="G295" s="19">
        <f t="shared" si="5"/>
        <v>102.36503567215325</v>
      </c>
    </row>
    <row r="296" spans="1:7" ht="51" hidden="1">
      <c r="A296" s="10" t="s">
        <v>209</v>
      </c>
      <c r="B296" s="11" t="s">
        <v>248</v>
      </c>
      <c r="C296" s="12" t="s">
        <v>249</v>
      </c>
      <c r="D296" s="13">
        <v>0</v>
      </c>
      <c r="E296" s="13">
        <v>0</v>
      </c>
      <c r="F296" s="13">
        <v>0</v>
      </c>
      <c r="G296" s="13" t="e">
        <f t="shared" si="5"/>
        <v>#DIV/0!</v>
      </c>
    </row>
    <row r="297" spans="1:7" ht="38.25" hidden="1">
      <c r="A297" s="10" t="s">
        <v>209</v>
      </c>
      <c r="B297" s="33" t="s">
        <v>250</v>
      </c>
      <c r="C297" s="32" t="s">
        <v>251</v>
      </c>
      <c r="D297" s="13">
        <v>0</v>
      </c>
      <c r="E297" s="13">
        <v>0</v>
      </c>
      <c r="F297" s="13">
        <v>0</v>
      </c>
      <c r="G297" s="13" t="e">
        <f t="shared" si="5"/>
        <v>#DIV/0!</v>
      </c>
    </row>
    <row r="298" spans="1:7" ht="27.75" customHeight="1">
      <c r="A298" s="10" t="s">
        <v>209</v>
      </c>
      <c r="B298" s="33" t="s">
        <v>546</v>
      </c>
      <c r="C298" s="32" t="s">
        <v>545</v>
      </c>
      <c r="D298" s="13">
        <v>0</v>
      </c>
      <c r="E298" s="13">
        <v>2831.5</v>
      </c>
      <c r="F298" s="13">
        <v>2831.5</v>
      </c>
      <c r="G298" s="13">
        <f t="shared" si="5"/>
        <v>100</v>
      </c>
    </row>
    <row r="299" spans="1:7" ht="38.25" hidden="1">
      <c r="A299" s="10" t="s">
        <v>209</v>
      </c>
      <c r="B299" s="33" t="s">
        <v>372</v>
      </c>
      <c r="C299" s="32" t="s">
        <v>371</v>
      </c>
      <c r="D299" s="13">
        <v>0</v>
      </c>
      <c r="E299" s="13">
        <v>0</v>
      </c>
      <c r="F299" s="13">
        <v>0</v>
      </c>
      <c r="G299" s="13" t="e">
        <f t="shared" si="5"/>
        <v>#DIV/0!</v>
      </c>
    </row>
    <row r="300" spans="1:7" ht="16.5" customHeight="1">
      <c r="A300" s="10" t="s">
        <v>209</v>
      </c>
      <c r="B300" s="11" t="s">
        <v>274</v>
      </c>
      <c r="C300" s="12" t="s">
        <v>149</v>
      </c>
      <c r="D300" s="13">
        <v>741.3</v>
      </c>
      <c r="E300" s="13">
        <v>0</v>
      </c>
      <c r="F300" s="13">
        <v>0</v>
      </c>
      <c r="G300" s="13"/>
    </row>
    <row r="301" spans="1:7" ht="32.25" customHeight="1">
      <c r="A301" s="10" t="s">
        <v>209</v>
      </c>
      <c r="B301" s="11" t="s">
        <v>507</v>
      </c>
      <c r="C301" s="12" t="s">
        <v>506</v>
      </c>
      <c r="D301" s="13">
        <v>0</v>
      </c>
      <c r="E301" s="13">
        <v>659.7</v>
      </c>
      <c r="F301" s="13">
        <v>673.7</v>
      </c>
      <c r="G301" s="13">
        <f t="shared" si="5"/>
        <v>102.12217674700621</v>
      </c>
    </row>
    <row r="302" spans="1:7" ht="26.25" customHeight="1" hidden="1">
      <c r="A302" s="10" t="s">
        <v>209</v>
      </c>
      <c r="B302" s="11" t="s">
        <v>276</v>
      </c>
      <c r="C302" s="12" t="s">
        <v>151</v>
      </c>
      <c r="D302" s="13">
        <v>0</v>
      </c>
      <c r="E302" s="13">
        <v>0</v>
      </c>
      <c r="F302" s="13">
        <v>0</v>
      </c>
      <c r="G302" s="13" t="e">
        <f t="shared" si="5"/>
        <v>#DIV/0!</v>
      </c>
    </row>
    <row r="303" spans="1:7" ht="42.75" customHeight="1">
      <c r="A303" s="10" t="s">
        <v>209</v>
      </c>
      <c r="B303" s="11" t="s">
        <v>510</v>
      </c>
      <c r="C303" s="12" t="s">
        <v>508</v>
      </c>
      <c r="D303" s="13">
        <v>0</v>
      </c>
      <c r="E303" s="13">
        <v>69</v>
      </c>
      <c r="F303" s="13">
        <v>139.2</v>
      </c>
      <c r="G303" s="13">
        <f t="shared" si="5"/>
        <v>201.7391304347826</v>
      </c>
    </row>
    <row r="304" spans="1:7" ht="26.25" customHeight="1" hidden="1">
      <c r="A304" s="10" t="s">
        <v>209</v>
      </c>
      <c r="B304" s="11" t="s">
        <v>272</v>
      </c>
      <c r="C304" s="12" t="s">
        <v>153</v>
      </c>
      <c r="D304" s="13">
        <v>0</v>
      </c>
      <c r="E304" s="13">
        <v>0</v>
      </c>
      <c r="F304" s="13">
        <v>0</v>
      </c>
      <c r="G304" s="13" t="e">
        <f t="shared" si="5"/>
        <v>#DIV/0!</v>
      </c>
    </row>
    <row r="305" spans="1:7" s="9" customFormat="1" ht="12.75" customHeight="1">
      <c r="A305" s="5" t="s">
        <v>211</v>
      </c>
      <c r="B305" s="11" t="s">
        <v>21</v>
      </c>
      <c r="C305" s="7" t="s">
        <v>212</v>
      </c>
      <c r="D305" s="8">
        <f>SUM(D306:D346)</f>
        <v>14425.599999999999</v>
      </c>
      <c r="E305" s="8">
        <f>SUM(E306:E346)</f>
        <v>22059</v>
      </c>
      <c r="F305" s="8">
        <f>SUM(F306:F346)</f>
        <v>23235.2</v>
      </c>
      <c r="G305" s="8">
        <f t="shared" si="5"/>
        <v>105.33206401015458</v>
      </c>
    </row>
    <row r="306" spans="1:7" s="9" customFormat="1" ht="53.25" customHeight="1">
      <c r="A306" s="21" t="s">
        <v>211</v>
      </c>
      <c r="B306" s="11" t="s">
        <v>356</v>
      </c>
      <c r="C306" s="17" t="s">
        <v>355</v>
      </c>
      <c r="D306" s="15">
        <v>1.8</v>
      </c>
      <c r="E306" s="15">
        <v>1.8</v>
      </c>
      <c r="F306" s="15">
        <v>1.8</v>
      </c>
      <c r="G306" s="15">
        <f t="shared" si="5"/>
        <v>100</v>
      </c>
    </row>
    <row r="307" spans="1:7" ht="42" customHeight="1">
      <c r="A307" s="10" t="s">
        <v>211</v>
      </c>
      <c r="B307" s="11" t="s">
        <v>213</v>
      </c>
      <c r="C307" s="12" t="s">
        <v>214</v>
      </c>
      <c r="D307" s="13">
        <v>70</v>
      </c>
      <c r="E307" s="13">
        <v>70</v>
      </c>
      <c r="F307" s="13">
        <v>65</v>
      </c>
      <c r="G307" s="13">
        <f t="shared" si="5"/>
        <v>92.85714285714286</v>
      </c>
    </row>
    <row r="308" spans="1:7" ht="42" customHeight="1">
      <c r="A308" s="10" t="s">
        <v>211</v>
      </c>
      <c r="B308" s="11" t="s">
        <v>172</v>
      </c>
      <c r="C308" s="12" t="s">
        <v>173</v>
      </c>
      <c r="D308" s="13">
        <v>23.3</v>
      </c>
      <c r="E308" s="13">
        <v>23.3</v>
      </c>
      <c r="F308" s="13">
        <v>19.5</v>
      </c>
      <c r="G308" s="13">
        <f t="shared" si="5"/>
        <v>83.69098712446352</v>
      </c>
    </row>
    <row r="309" spans="1:7" ht="52.5" customHeight="1">
      <c r="A309" s="10" t="s">
        <v>211</v>
      </c>
      <c r="B309" s="11" t="s">
        <v>182</v>
      </c>
      <c r="C309" s="12" t="s">
        <v>183</v>
      </c>
      <c r="D309" s="13">
        <v>1345.5</v>
      </c>
      <c r="E309" s="13">
        <v>1345.5</v>
      </c>
      <c r="F309" s="13">
        <v>1384</v>
      </c>
      <c r="G309" s="13">
        <f t="shared" si="5"/>
        <v>102.86138981791156</v>
      </c>
    </row>
    <row r="310" spans="1:7" ht="26.25" customHeight="1">
      <c r="A310" s="10" t="s">
        <v>211</v>
      </c>
      <c r="B310" s="11" t="s">
        <v>215</v>
      </c>
      <c r="C310" s="12" t="s">
        <v>216</v>
      </c>
      <c r="D310" s="13">
        <v>9.1</v>
      </c>
      <c r="E310" s="13">
        <v>9.1</v>
      </c>
      <c r="F310" s="13">
        <v>9.2</v>
      </c>
      <c r="G310" s="13">
        <f t="shared" si="5"/>
        <v>101.0989010989011</v>
      </c>
    </row>
    <row r="311" spans="1:10" ht="26.25" customHeight="1">
      <c r="A311" s="10" t="s">
        <v>211</v>
      </c>
      <c r="B311" s="11" t="s">
        <v>162</v>
      </c>
      <c r="C311" s="12" t="s">
        <v>163</v>
      </c>
      <c r="D311" s="13">
        <v>2171.7</v>
      </c>
      <c r="E311" s="13">
        <v>2236.4</v>
      </c>
      <c r="F311" s="13">
        <v>1395.5</v>
      </c>
      <c r="G311" s="13">
        <f t="shared" si="5"/>
        <v>62.39939187980683</v>
      </c>
      <c r="J311" s="26"/>
    </row>
    <row r="312" spans="1:10" ht="51" hidden="1">
      <c r="A312" s="10" t="s">
        <v>211</v>
      </c>
      <c r="B312" s="11" t="s">
        <v>248</v>
      </c>
      <c r="C312" s="12" t="s">
        <v>249</v>
      </c>
      <c r="D312" s="13">
        <v>0</v>
      </c>
      <c r="E312" s="13">
        <v>0</v>
      </c>
      <c r="F312" s="13">
        <v>0</v>
      </c>
      <c r="G312" s="13" t="e">
        <f t="shared" si="5"/>
        <v>#DIV/0!</v>
      </c>
      <c r="J312" s="26"/>
    </row>
    <row r="313" spans="1:7" ht="63.75" hidden="1">
      <c r="A313" s="10" t="s">
        <v>211</v>
      </c>
      <c r="B313" s="33" t="s">
        <v>256</v>
      </c>
      <c r="C313" s="32" t="s">
        <v>257</v>
      </c>
      <c r="D313" s="13">
        <v>0</v>
      </c>
      <c r="E313" s="13">
        <v>0</v>
      </c>
      <c r="F313" s="13">
        <v>0</v>
      </c>
      <c r="G313" s="13" t="e">
        <f t="shared" si="5"/>
        <v>#DIV/0!</v>
      </c>
    </row>
    <row r="314" spans="1:7" ht="38.25">
      <c r="A314" s="10" t="s">
        <v>211</v>
      </c>
      <c r="B314" s="33" t="s">
        <v>250</v>
      </c>
      <c r="C314" s="32" t="s">
        <v>251</v>
      </c>
      <c r="D314" s="13">
        <v>0</v>
      </c>
      <c r="E314" s="13">
        <v>834</v>
      </c>
      <c r="F314" s="13">
        <v>2445.8</v>
      </c>
      <c r="G314" s="13">
        <f t="shared" si="5"/>
        <v>293.2613908872902</v>
      </c>
    </row>
    <row r="315" spans="1:7" ht="51" hidden="1">
      <c r="A315" s="10" t="s">
        <v>211</v>
      </c>
      <c r="B315" s="33" t="s">
        <v>252</v>
      </c>
      <c r="C315" s="32" t="s">
        <v>253</v>
      </c>
      <c r="D315" s="13">
        <v>0</v>
      </c>
      <c r="E315" s="13">
        <v>0</v>
      </c>
      <c r="F315" s="13">
        <v>0</v>
      </c>
      <c r="G315" s="13" t="e">
        <f t="shared" si="5"/>
        <v>#DIV/0!</v>
      </c>
    </row>
    <row r="316" spans="1:7" ht="51">
      <c r="A316" s="10" t="s">
        <v>211</v>
      </c>
      <c r="B316" s="33" t="s">
        <v>359</v>
      </c>
      <c r="C316" s="32" t="s">
        <v>357</v>
      </c>
      <c r="D316" s="13">
        <v>20</v>
      </c>
      <c r="E316" s="13">
        <v>20</v>
      </c>
      <c r="F316" s="13">
        <v>25</v>
      </c>
      <c r="G316" s="13">
        <f t="shared" si="5"/>
        <v>125</v>
      </c>
    </row>
    <row r="317" spans="1:7" ht="51">
      <c r="A317" s="10" t="s">
        <v>211</v>
      </c>
      <c r="B317" s="33" t="s">
        <v>374</v>
      </c>
      <c r="C317" s="32" t="s">
        <v>373</v>
      </c>
      <c r="D317" s="13">
        <v>0</v>
      </c>
      <c r="E317" s="13">
        <v>0</v>
      </c>
      <c r="F317" s="13">
        <v>67</v>
      </c>
      <c r="G317" s="13"/>
    </row>
    <row r="318" spans="1:7" ht="53.25" customHeight="1">
      <c r="A318" s="10" t="s">
        <v>211</v>
      </c>
      <c r="B318" s="16" t="s">
        <v>360</v>
      </c>
      <c r="C318" s="17" t="s">
        <v>358</v>
      </c>
      <c r="D318" s="13">
        <v>12</v>
      </c>
      <c r="E318" s="13">
        <v>12</v>
      </c>
      <c r="F318" s="13">
        <v>28</v>
      </c>
      <c r="G318" s="13">
        <f t="shared" si="5"/>
        <v>233.33333333333334</v>
      </c>
    </row>
    <row r="319" spans="1:7" ht="38.25">
      <c r="A319" s="10" t="s">
        <v>211</v>
      </c>
      <c r="B319" s="16" t="s">
        <v>307</v>
      </c>
      <c r="C319" s="17" t="s">
        <v>305</v>
      </c>
      <c r="D319" s="13">
        <v>626</v>
      </c>
      <c r="E319" s="13">
        <v>626</v>
      </c>
      <c r="F319" s="13">
        <v>369.8</v>
      </c>
      <c r="G319" s="13">
        <f t="shared" si="5"/>
        <v>59.07348242811502</v>
      </c>
    </row>
    <row r="320" spans="1:7" ht="51">
      <c r="A320" s="10" t="s">
        <v>211</v>
      </c>
      <c r="B320" s="16" t="s">
        <v>350</v>
      </c>
      <c r="C320" s="17" t="s">
        <v>349</v>
      </c>
      <c r="D320" s="13">
        <v>785</v>
      </c>
      <c r="E320" s="13">
        <v>785</v>
      </c>
      <c r="F320" s="13">
        <v>158.5</v>
      </c>
      <c r="G320" s="13">
        <f t="shared" si="5"/>
        <v>20.191082802547772</v>
      </c>
    </row>
    <row r="321" spans="1:7" ht="51">
      <c r="A321" s="10" t="s">
        <v>211</v>
      </c>
      <c r="B321" s="16" t="s">
        <v>363</v>
      </c>
      <c r="C321" s="17" t="s">
        <v>361</v>
      </c>
      <c r="D321" s="13">
        <v>0</v>
      </c>
      <c r="E321" s="13">
        <v>0</v>
      </c>
      <c r="F321" s="13">
        <v>1173.3</v>
      </c>
      <c r="G321" s="13"/>
    </row>
    <row r="322" spans="1:7" ht="102">
      <c r="A322" s="10" t="s">
        <v>211</v>
      </c>
      <c r="B322" s="30" t="s">
        <v>560</v>
      </c>
      <c r="C322" s="31" t="s">
        <v>561</v>
      </c>
      <c r="D322" s="13">
        <v>0</v>
      </c>
      <c r="E322" s="13">
        <v>0</v>
      </c>
      <c r="F322" s="13">
        <v>40</v>
      </c>
      <c r="G322" s="13"/>
    </row>
    <row r="323" spans="1:7" ht="63.75" hidden="1">
      <c r="A323" s="10" t="s">
        <v>211</v>
      </c>
      <c r="B323" s="16" t="s">
        <v>364</v>
      </c>
      <c r="C323" s="17" t="s">
        <v>362</v>
      </c>
      <c r="D323" s="13">
        <v>0</v>
      </c>
      <c r="E323" s="13">
        <v>0</v>
      </c>
      <c r="F323" s="13">
        <v>0</v>
      </c>
      <c r="G323" s="13"/>
    </row>
    <row r="324" spans="1:7" ht="89.25">
      <c r="A324" s="10" t="s">
        <v>211</v>
      </c>
      <c r="B324" s="16" t="s">
        <v>312</v>
      </c>
      <c r="C324" s="17" t="s">
        <v>311</v>
      </c>
      <c r="D324" s="13">
        <v>0</v>
      </c>
      <c r="E324" s="13">
        <v>0</v>
      </c>
      <c r="F324" s="13">
        <v>15.5</v>
      </c>
      <c r="G324" s="13"/>
    </row>
    <row r="325" spans="1:7" ht="51">
      <c r="A325" s="10" t="s">
        <v>211</v>
      </c>
      <c r="B325" s="11" t="s">
        <v>308</v>
      </c>
      <c r="C325" s="22" t="s">
        <v>306</v>
      </c>
      <c r="D325" s="13">
        <v>28.2</v>
      </c>
      <c r="E325" s="13">
        <v>28.2</v>
      </c>
      <c r="F325" s="13">
        <v>117.3</v>
      </c>
      <c r="G325" s="13">
        <f t="shared" si="5"/>
        <v>415.95744680851067</v>
      </c>
    </row>
    <row r="326" spans="1:7" ht="12.75" hidden="1">
      <c r="A326" s="10" t="s">
        <v>211</v>
      </c>
      <c r="B326" s="11" t="s">
        <v>164</v>
      </c>
      <c r="C326" s="22" t="s">
        <v>165</v>
      </c>
      <c r="D326" s="13">
        <v>0</v>
      </c>
      <c r="E326" s="13">
        <v>0</v>
      </c>
      <c r="F326" s="13">
        <v>0</v>
      </c>
      <c r="G326" s="13" t="e">
        <f t="shared" si="5"/>
        <v>#DIV/0!</v>
      </c>
    </row>
    <row r="327" spans="1:7" ht="12.75">
      <c r="A327" s="10" t="s">
        <v>211</v>
      </c>
      <c r="B327" s="11" t="s">
        <v>201</v>
      </c>
      <c r="C327" s="22" t="s">
        <v>202</v>
      </c>
      <c r="D327" s="13">
        <v>30.8</v>
      </c>
      <c r="E327" s="13">
        <v>30.8</v>
      </c>
      <c r="F327" s="13">
        <v>214.5</v>
      </c>
      <c r="G327" s="13">
        <f t="shared" si="5"/>
        <v>696.4285714285714</v>
      </c>
    </row>
    <row r="328" spans="1:7" ht="25.5">
      <c r="A328" s="10" t="s">
        <v>211</v>
      </c>
      <c r="B328" s="11" t="s">
        <v>502</v>
      </c>
      <c r="C328" s="22" t="s">
        <v>497</v>
      </c>
      <c r="D328" s="13">
        <v>0</v>
      </c>
      <c r="E328" s="13">
        <v>12</v>
      </c>
      <c r="F328" s="13">
        <v>12</v>
      </c>
      <c r="G328" s="13">
        <f t="shared" si="5"/>
        <v>100</v>
      </c>
    </row>
    <row r="329" spans="1:7" ht="25.5">
      <c r="A329" s="10" t="s">
        <v>211</v>
      </c>
      <c r="B329" s="11" t="s">
        <v>503</v>
      </c>
      <c r="C329" s="22" t="s">
        <v>498</v>
      </c>
      <c r="D329" s="13">
        <v>0</v>
      </c>
      <c r="E329" s="13">
        <v>7.5</v>
      </c>
      <c r="F329" s="13">
        <v>7.5</v>
      </c>
      <c r="G329" s="13">
        <f t="shared" si="5"/>
        <v>100</v>
      </c>
    </row>
    <row r="330" spans="1:7" ht="27.75" customHeight="1" hidden="1">
      <c r="A330" s="10" t="s">
        <v>211</v>
      </c>
      <c r="B330" s="11" t="s">
        <v>280</v>
      </c>
      <c r="C330" s="17" t="s">
        <v>219</v>
      </c>
      <c r="D330" s="13">
        <f>924.6-924.6</f>
        <v>0</v>
      </c>
      <c r="E330" s="13">
        <v>0</v>
      </c>
      <c r="F330" s="13">
        <v>0</v>
      </c>
      <c r="G330" s="13" t="e">
        <f t="shared" si="5"/>
        <v>#DIV/0!</v>
      </c>
    </row>
    <row r="331" spans="1:7" ht="27.75" customHeight="1" hidden="1">
      <c r="A331" s="10" t="s">
        <v>211</v>
      </c>
      <c r="B331" s="34" t="s">
        <v>366</v>
      </c>
      <c r="C331" s="31" t="s">
        <v>365</v>
      </c>
      <c r="D331" s="13">
        <v>0</v>
      </c>
      <c r="E331" s="13">
        <v>0</v>
      </c>
      <c r="F331" s="13">
        <v>0</v>
      </c>
      <c r="G331" s="13" t="e">
        <f t="shared" si="5"/>
        <v>#DIV/0!</v>
      </c>
    </row>
    <row r="332" spans="1:7" ht="27.75" customHeight="1" hidden="1">
      <c r="A332" s="10" t="s">
        <v>211</v>
      </c>
      <c r="B332" s="35" t="s">
        <v>258</v>
      </c>
      <c r="C332" s="32" t="s">
        <v>259</v>
      </c>
      <c r="D332" s="13">
        <v>0</v>
      </c>
      <c r="E332" s="13">
        <v>0</v>
      </c>
      <c r="F332" s="13">
        <v>0</v>
      </c>
      <c r="G332" s="13" t="e">
        <f t="shared" si="5"/>
        <v>#DIV/0!</v>
      </c>
    </row>
    <row r="333" spans="1:7" ht="27.75" customHeight="1" hidden="1">
      <c r="A333" s="10" t="s">
        <v>211</v>
      </c>
      <c r="B333" s="34" t="s">
        <v>260</v>
      </c>
      <c r="C333" s="36" t="s">
        <v>219</v>
      </c>
      <c r="D333" s="13">
        <v>0</v>
      </c>
      <c r="E333" s="13">
        <v>0</v>
      </c>
      <c r="F333" s="13">
        <v>0</v>
      </c>
      <c r="G333" s="13" t="e">
        <f t="shared" si="5"/>
        <v>#DIV/0!</v>
      </c>
    </row>
    <row r="334" spans="1:7" ht="12.75">
      <c r="A334" s="10" t="s">
        <v>211</v>
      </c>
      <c r="B334" s="11" t="s">
        <v>274</v>
      </c>
      <c r="C334" s="12" t="s">
        <v>149</v>
      </c>
      <c r="D334" s="13">
        <v>259.4</v>
      </c>
      <c r="E334" s="13">
        <v>519</v>
      </c>
      <c r="F334" s="13">
        <v>519</v>
      </c>
      <c r="G334" s="13">
        <f t="shared" si="5"/>
        <v>100</v>
      </c>
    </row>
    <row r="335" spans="1:7" ht="26.25" customHeight="1">
      <c r="A335" s="10" t="s">
        <v>211</v>
      </c>
      <c r="B335" s="11" t="s">
        <v>275</v>
      </c>
      <c r="C335" s="12" t="s">
        <v>158</v>
      </c>
      <c r="D335" s="13">
        <v>4039.6</v>
      </c>
      <c r="E335" s="13">
        <v>4152</v>
      </c>
      <c r="F335" s="13">
        <v>4114.2</v>
      </c>
      <c r="G335" s="13">
        <f t="shared" si="5"/>
        <v>99.08959537572254</v>
      </c>
    </row>
    <row r="336" spans="1:7" ht="26.25" customHeight="1">
      <c r="A336" s="10" t="s">
        <v>211</v>
      </c>
      <c r="B336" s="11" t="s">
        <v>286</v>
      </c>
      <c r="C336" s="12" t="s">
        <v>220</v>
      </c>
      <c r="D336" s="13">
        <v>669.3</v>
      </c>
      <c r="E336" s="13">
        <v>669.3</v>
      </c>
      <c r="F336" s="13">
        <v>450</v>
      </c>
      <c r="G336" s="13">
        <f t="shared" si="5"/>
        <v>67.23442402510086</v>
      </c>
    </row>
    <row r="337" spans="1:7" ht="26.25" customHeight="1">
      <c r="A337" s="10" t="s">
        <v>211</v>
      </c>
      <c r="B337" s="11" t="s">
        <v>287</v>
      </c>
      <c r="C337" s="12" t="s">
        <v>221</v>
      </c>
      <c r="D337" s="13">
        <v>4333.9</v>
      </c>
      <c r="E337" s="13">
        <v>4333.9</v>
      </c>
      <c r="F337" s="13">
        <v>4083.9</v>
      </c>
      <c r="G337" s="13">
        <f t="shared" si="5"/>
        <v>94.2315235699947</v>
      </c>
    </row>
    <row r="338" spans="1:7" ht="12.75">
      <c r="A338" s="10" t="s">
        <v>211</v>
      </c>
      <c r="B338" s="11" t="s">
        <v>278</v>
      </c>
      <c r="C338" s="12" t="s">
        <v>150</v>
      </c>
      <c r="D338" s="13">
        <v>0</v>
      </c>
      <c r="E338" s="13">
        <v>7271.6</v>
      </c>
      <c r="F338" s="13">
        <v>7127.6</v>
      </c>
      <c r="G338" s="13">
        <f t="shared" si="5"/>
        <v>98.01969305242312</v>
      </c>
    </row>
    <row r="339" spans="1:7" ht="25.5">
      <c r="A339" s="10" t="s">
        <v>211</v>
      </c>
      <c r="B339" s="11" t="s">
        <v>507</v>
      </c>
      <c r="C339" s="12" t="s">
        <v>506</v>
      </c>
      <c r="D339" s="13">
        <v>0</v>
      </c>
      <c r="E339" s="13">
        <v>9.1</v>
      </c>
      <c r="F339" s="13">
        <v>9.1</v>
      </c>
      <c r="G339" s="13">
        <f t="shared" si="5"/>
        <v>100</v>
      </c>
    </row>
    <row r="340" spans="1:7" ht="12.75" customHeight="1" hidden="1">
      <c r="A340" s="10" t="s">
        <v>211</v>
      </c>
      <c r="B340" s="11" t="s">
        <v>279</v>
      </c>
      <c r="C340" s="12" t="s">
        <v>159</v>
      </c>
      <c r="D340" s="13">
        <v>0</v>
      </c>
      <c r="E340" s="13">
        <v>0</v>
      </c>
      <c r="F340" s="13">
        <v>0</v>
      </c>
      <c r="G340" s="13" t="e">
        <f t="shared" si="5"/>
        <v>#DIV/0!</v>
      </c>
    </row>
    <row r="341" spans="1:7" ht="25.5">
      <c r="A341" s="10" t="s">
        <v>211</v>
      </c>
      <c r="B341" s="30" t="s">
        <v>558</v>
      </c>
      <c r="C341" s="31" t="s">
        <v>559</v>
      </c>
      <c r="D341" s="13">
        <v>0</v>
      </c>
      <c r="E341" s="13">
        <v>0</v>
      </c>
      <c r="F341" s="13">
        <v>497.2</v>
      </c>
      <c r="G341" s="13"/>
    </row>
    <row r="342" spans="1:7" ht="25.5" hidden="1">
      <c r="A342" s="10" t="s">
        <v>211</v>
      </c>
      <c r="B342" s="11" t="s">
        <v>468</v>
      </c>
      <c r="C342" s="12" t="s">
        <v>458</v>
      </c>
      <c r="D342" s="13">
        <v>0</v>
      </c>
      <c r="E342" s="13">
        <v>0</v>
      </c>
      <c r="F342" s="13">
        <v>0</v>
      </c>
      <c r="G342" s="13" t="e">
        <f t="shared" si="5"/>
        <v>#DIV/0!</v>
      </c>
    </row>
    <row r="343" spans="1:7" ht="38.25" hidden="1">
      <c r="A343" s="10" t="s">
        <v>211</v>
      </c>
      <c r="B343" s="11" t="s">
        <v>267</v>
      </c>
      <c r="C343" s="32" t="s">
        <v>261</v>
      </c>
      <c r="D343" s="13">
        <v>0</v>
      </c>
      <c r="E343" s="13">
        <v>0</v>
      </c>
      <c r="F343" s="13">
        <v>0</v>
      </c>
      <c r="G343" s="13" t="e">
        <f t="shared" si="5"/>
        <v>#DIV/0!</v>
      </c>
    </row>
    <row r="344" spans="1:7" ht="38.25" hidden="1">
      <c r="A344" s="10" t="s">
        <v>211</v>
      </c>
      <c r="B344" s="33" t="s">
        <v>262</v>
      </c>
      <c r="C344" s="32" t="s">
        <v>263</v>
      </c>
      <c r="D344" s="13">
        <v>0</v>
      </c>
      <c r="E344" s="13">
        <v>0</v>
      </c>
      <c r="F344" s="13">
        <v>0</v>
      </c>
      <c r="G344" s="13" t="e">
        <f t="shared" si="5"/>
        <v>#DIV/0!</v>
      </c>
    </row>
    <row r="345" spans="1:7" ht="25.5" hidden="1">
      <c r="A345" s="10" t="s">
        <v>211</v>
      </c>
      <c r="B345" s="33" t="s">
        <v>264</v>
      </c>
      <c r="C345" s="32" t="s">
        <v>265</v>
      </c>
      <c r="D345" s="13">
        <v>0</v>
      </c>
      <c r="E345" s="13">
        <v>0</v>
      </c>
      <c r="F345" s="13">
        <v>0</v>
      </c>
      <c r="G345" s="13" t="e">
        <f t="shared" si="5"/>
        <v>#DIV/0!</v>
      </c>
    </row>
    <row r="346" spans="1:7" ht="25.5">
      <c r="A346" s="10" t="s">
        <v>211</v>
      </c>
      <c r="B346" s="11" t="s">
        <v>272</v>
      </c>
      <c r="C346" s="12" t="s">
        <v>153</v>
      </c>
      <c r="D346" s="13">
        <v>0</v>
      </c>
      <c r="E346" s="13">
        <v>-937.5</v>
      </c>
      <c r="F346" s="13">
        <v>-1115</v>
      </c>
      <c r="G346" s="13">
        <f t="shared" si="5"/>
        <v>118.93333333333334</v>
      </c>
    </row>
    <row r="347" spans="1:7" s="9" customFormat="1" ht="12.75" customHeight="1">
      <c r="A347" s="5" t="s">
        <v>222</v>
      </c>
      <c r="B347" s="11"/>
      <c r="C347" s="7" t="s">
        <v>223</v>
      </c>
      <c r="D347" s="8">
        <f>D348</f>
        <v>3.5</v>
      </c>
      <c r="E347" s="8">
        <f>E348</f>
        <v>3.5</v>
      </c>
      <c r="F347" s="8">
        <f>F348</f>
        <v>0</v>
      </c>
      <c r="G347" s="8">
        <f t="shared" si="5"/>
        <v>0</v>
      </c>
    </row>
    <row r="348" spans="1:7" ht="38.25">
      <c r="A348" s="10" t="s">
        <v>222</v>
      </c>
      <c r="B348" s="33" t="s">
        <v>250</v>
      </c>
      <c r="C348" s="32" t="s">
        <v>251</v>
      </c>
      <c r="D348" s="13">
        <v>3.5</v>
      </c>
      <c r="E348" s="13">
        <v>3.5</v>
      </c>
      <c r="F348" s="13">
        <v>0</v>
      </c>
      <c r="G348" s="13">
        <f t="shared" si="5"/>
        <v>0</v>
      </c>
    </row>
    <row r="349" spans="1:7" s="9" customFormat="1" ht="26.25" customHeight="1" hidden="1">
      <c r="A349" s="5" t="s">
        <v>224</v>
      </c>
      <c r="B349" s="11" t="s">
        <v>21</v>
      </c>
      <c r="C349" s="7" t="s">
        <v>225</v>
      </c>
      <c r="D349" s="8">
        <f>D350</f>
        <v>0</v>
      </c>
      <c r="E349" s="8">
        <f>E350</f>
        <v>0</v>
      </c>
      <c r="F349" s="8">
        <f>F350</f>
        <v>0</v>
      </c>
      <c r="G349" s="8"/>
    </row>
    <row r="350" spans="1:7" ht="38.25" hidden="1">
      <c r="A350" s="10" t="s">
        <v>224</v>
      </c>
      <c r="B350" s="33" t="s">
        <v>250</v>
      </c>
      <c r="C350" s="32" t="s">
        <v>251</v>
      </c>
      <c r="D350" s="13">
        <v>0</v>
      </c>
      <c r="E350" s="13">
        <v>0</v>
      </c>
      <c r="F350" s="13">
        <v>0</v>
      </c>
      <c r="G350" s="13"/>
    </row>
    <row r="351" spans="1:7" s="9" customFormat="1" ht="12.75" customHeight="1">
      <c r="A351" s="5" t="s">
        <v>226</v>
      </c>
      <c r="B351" s="11" t="s">
        <v>21</v>
      </c>
      <c r="C351" s="7" t="s">
        <v>227</v>
      </c>
      <c r="D351" s="8">
        <f>SUM(D352:D384)</f>
        <v>52549.5</v>
      </c>
      <c r="E351" s="8">
        <f>SUM(E352:E384)</f>
        <v>72304.1</v>
      </c>
      <c r="F351" s="8">
        <f>SUM(F352:F384)</f>
        <v>14809.300000000001</v>
      </c>
      <c r="G351" s="8">
        <f aca="true" t="shared" si="6" ref="G351:G385">F351/E351*100</f>
        <v>20.481964369931998</v>
      </c>
    </row>
    <row r="352" spans="1:7" ht="76.5">
      <c r="A352" s="10" t="s">
        <v>226</v>
      </c>
      <c r="B352" s="11" t="s">
        <v>228</v>
      </c>
      <c r="C352" s="22" t="s">
        <v>229</v>
      </c>
      <c r="D352" s="13">
        <v>72</v>
      </c>
      <c r="E352" s="13">
        <v>72</v>
      </c>
      <c r="F352" s="13">
        <v>75.2</v>
      </c>
      <c r="G352" s="13">
        <f t="shared" si="6"/>
        <v>104.44444444444446</v>
      </c>
    </row>
    <row r="353" spans="1:7" ht="51">
      <c r="A353" s="10" t="s">
        <v>226</v>
      </c>
      <c r="B353" s="11" t="s">
        <v>182</v>
      </c>
      <c r="C353" s="22" t="s">
        <v>183</v>
      </c>
      <c r="D353" s="13">
        <v>357.3</v>
      </c>
      <c r="E353" s="13">
        <v>357.3</v>
      </c>
      <c r="F353" s="13">
        <v>400</v>
      </c>
      <c r="G353" s="13">
        <f t="shared" si="6"/>
        <v>111.95074167366359</v>
      </c>
    </row>
    <row r="354" spans="1:7" ht="25.5">
      <c r="A354" s="10" t="s">
        <v>226</v>
      </c>
      <c r="B354" s="33" t="s">
        <v>162</v>
      </c>
      <c r="C354" s="32" t="s">
        <v>163</v>
      </c>
      <c r="D354" s="13">
        <v>0</v>
      </c>
      <c r="E354" s="13">
        <v>0</v>
      </c>
      <c r="F354" s="13">
        <v>8</v>
      </c>
      <c r="G354" s="13"/>
    </row>
    <row r="355" spans="1:7" ht="51" hidden="1">
      <c r="A355" s="10" t="s">
        <v>226</v>
      </c>
      <c r="B355" s="11" t="s">
        <v>248</v>
      </c>
      <c r="C355" s="12" t="s">
        <v>249</v>
      </c>
      <c r="D355" s="13">
        <v>0</v>
      </c>
      <c r="E355" s="13">
        <v>0</v>
      </c>
      <c r="F355" s="13">
        <v>0</v>
      </c>
      <c r="G355" s="13" t="e">
        <f t="shared" si="6"/>
        <v>#DIV/0!</v>
      </c>
    </row>
    <row r="356" spans="1:7" ht="45" customHeight="1">
      <c r="A356" s="10" t="s">
        <v>226</v>
      </c>
      <c r="B356" s="33" t="s">
        <v>250</v>
      </c>
      <c r="C356" s="32" t="s">
        <v>251</v>
      </c>
      <c r="D356" s="13">
        <v>0</v>
      </c>
      <c r="E356" s="13">
        <v>44</v>
      </c>
      <c r="F356" s="13">
        <v>44</v>
      </c>
      <c r="G356" s="13">
        <f t="shared" si="6"/>
        <v>100</v>
      </c>
    </row>
    <row r="357" spans="1:7" ht="51" hidden="1">
      <c r="A357" s="10" t="s">
        <v>226</v>
      </c>
      <c r="B357" s="35" t="s">
        <v>188</v>
      </c>
      <c r="C357" s="37" t="s">
        <v>266</v>
      </c>
      <c r="D357" s="13">
        <v>0</v>
      </c>
      <c r="E357" s="13">
        <v>0</v>
      </c>
      <c r="F357" s="13">
        <v>0</v>
      </c>
      <c r="G357" s="13" t="e">
        <f t="shared" si="6"/>
        <v>#DIV/0!</v>
      </c>
    </row>
    <row r="358" spans="1:7" ht="38.25" hidden="1">
      <c r="A358" s="10" t="s">
        <v>226</v>
      </c>
      <c r="B358" s="35" t="s">
        <v>307</v>
      </c>
      <c r="C358" s="37" t="s">
        <v>305</v>
      </c>
      <c r="D358" s="13">
        <v>0</v>
      </c>
      <c r="E358" s="13">
        <v>0</v>
      </c>
      <c r="F358" s="13">
        <v>0</v>
      </c>
      <c r="G358" s="13" t="e">
        <f t="shared" si="6"/>
        <v>#DIV/0!</v>
      </c>
    </row>
    <row r="359" spans="1:7" ht="51">
      <c r="A359" s="10" t="s">
        <v>226</v>
      </c>
      <c r="B359" s="35" t="s">
        <v>350</v>
      </c>
      <c r="C359" s="37" t="s">
        <v>349</v>
      </c>
      <c r="D359" s="13">
        <v>150</v>
      </c>
      <c r="E359" s="13">
        <v>150</v>
      </c>
      <c r="F359" s="13">
        <v>0</v>
      </c>
      <c r="G359" s="13">
        <f t="shared" si="6"/>
        <v>0</v>
      </c>
    </row>
    <row r="360" spans="1:7" ht="51">
      <c r="A360" s="10" t="s">
        <v>226</v>
      </c>
      <c r="B360" s="35" t="s">
        <v>363</v>
      </c>
      <c r="C360" s="37" t="s">
        <v>361</v>
      </c>
      <c r="D360" s="13">
        <v>0</v>
      </c>
      <c r="E360" s="13">
        <v>0</v>
      </c>
      <c r="F360" s="13">
        <v>43.5</v>
      </c>
      <c r="G360" s="13"/>
    </row>
    <row r="361" spans="1:7" ht="44.25" customHeight="1">
      <c r="A361" s="40" t="s">
        <v>226</v>
      </c>
      <c r="B361" s="41" t="s">
        <v>515</v>
      </c>
      <c r="C361" s="37" t="s">
        <v>514</v>
      </c>
      <c r="D361" s="13">
        <v>0</v>
      </c>
      <c r="E361" s="13">
        <v>0</v>
      </c>
      <c r="F361" s="13">
        <v>35.1</v>
      </c>
      <c r="G361" s="13"/>
    </row>
    <row r="362" spans="1:7" ht="89.25" hidden="1">
      <c r="A362" s="40" t="s">
        <v>226</v>
      </c>
      <c r="B362" s="41" t="s">
        <v>376</v>
      </c>
      <c r="C362" s="37" t="s">
        <v>375</v>
      </c>
      <c r="D362" s="13">
        <v>0</v>
      </c>
      <c r="E362" s="13">
        <v>0</v>
      </c>
      <c r="F362" s="13">
        <v>0</v>
      </c>
      <c r="G362" s="13"/>
    </row>
    <row r="363" spans="1:7" ht="63.75" hidden="1">
      <c r="A363" s="40" t="s">
        <v>226</v>
      </c>
      <c r="B363" s="35" t="s">
        <v>364</v>
      </c>
      <c r="C363" s="37" t="s">
        <v>362</v>
      </c>
      <c r="D363" s="13">
        <v>0</v>
      </c>
      <c r="E363" s="13">
        <v>0</v>
      </c>
      <c r="F363" s="13">
        <v>0</v>
      </c>
      <c r="G363" s="13"/>
    </row>
    <row r="364" spans="1:7" ht="42" customHeight="1">
      <c r="A364" s="40" t="s">
        <v>226</v>
      </c>
      <c r="B364" s="35" t="s">
        <v>310</v>
      </c>
      <c r="C364" s="39" t="s">
        <v>309</v>
      </c>
      <c r="D364" s="13">
        <v>519</v>
      </c>
      <c r="E364" s="13">
        <v>519</v>
      </c>
      <c r="F364" s="13">
        <v>533.9</v>
      </c>
      <c r="G364" s="13">
        <f t="shared" si="6"/>
        <v>102.87090558766859</v>
      </c>
    </row>
    <row r="365" spans="1:7" ht="12.75" hidden="1">
      <c r="A365" s="10" t="s">
        <v>226</v>
      </c>
      <c r="B365" s="33" t="s">
        <v>164</v>
      </c>
      <c r="C365" s="32" t="s">
        <v>165</v>
      </c>
      <c r="D365" s="13">
        <v>0</v>
      </c>
      <c r="E365" s="13">
        <v>0</v>
      </c>
      <c r="F365" s="13">
        <v>0</v>
      </c>
      <c r="G365" s="13"/>
    </row>
    <row r="366" spans="1:7" ht="16.5" customHeight="1">
      <c r="A366" s="10" t="s">
        <v>226</v>
      </c>
      <c r="B366" s="11" t="s">
        <v>201</v>
      </c>
      <c r="C366" s="12" t="s">
        <v>202</v>
      </c>
      <c r="D366" s="13">
        <v>1500</v>
      </c>
      <c r="E366" s="13">
        <v>1500</v>
      </c>
      <c r="F366" s="13">
        <v>740.6</v>
      </c>
      <c r="G366" s="13">
        <f t="shared" si="6"/>
        <v>49.373333333333335</v>
      </c>
    </row>
    <row r="367" spans="1:7" ht="25.5">
      <c r="A367" s="10" t="s">
        <v>226</v>
      </c>
      <c r="B367" s="11" t="s">
        <v>523</v>
      </c>
      <c r="C367" s="12" t="s">
        <v>518</v>
      </c>
      <c r="D367" s="13">
        <v>319.7</v>
      </c>
      <c r="E367" s="13">
        <v>319.7</v>
      </c>
      <c r="F367" s="13">
        <v>319.7</v>
      </c>
      <c r="G367" s="13">
        <f t="shared" si="6"/>
        <v>100</v>
      </c>
    </row>
    <row r="368" spans="1:7" ht="25.5">
      <c r="A368" s="10" t="s">
        <v>226</v>
      </c>
      <c r="B368" s="11" t="s">
        <v>524</v>
      </c>
      <c r="C368" s="12" t="s">
        <v>519</v>
      </c>
      <c r="D368" s="13">
        <v>100</v>
      </c>
      <c r="E368" s="13">
        <v>100</v>
      </c>
      <c r="F368" s="13">
        <v>100</v>
      </c>
      <c r="G368" s="13">
        <f t="shared" si="6"/>
        <v>100</v>
      </c>
    </row>
    <row r="369" spans="1:7" ht="25.5">
      <c r="A369" s="10" t="s">
        <v>226</v>
      </c>
      <c r="B369" s="11" t="s">
        <v>525</v>
      </c>
      <c r="C369" s="12" t="s">
        <v>520</v>
      </c>
      <c r="D369" s="13">
        <v>174.3</v>
      </c>
      <c r="E369" s="13">
        <v>174.3</v>
      </c>
      <c r="F369" s="13">
        <v>174.3</v>
      </c>
      <c r="G369" s="13">
        <f t="shared" si="6"/>
        <v>100</v>
      </c>
    </row>
    <row r="370" spans="1:7" ht="25.5">
      <c r="A370" s="10" t="s">
        <v>226</v>
      </c>
      <c r="B370" s="11" t="s">
        <v>526</v>
      </c>
      <c r="C370" s="12" t="s">
        <v>521</v>
      </c>
      <c r="D370" s="13">
        <v>78.6</v>
      </c>
      <c r="E370" s="13">
        <v>78.6</v>
      </c>
      <c r="F370" s="13">
        <v>78.6</v>
      </c>
      <c r="G370" s="13">
        <f t="shared" si="6"/>
        <v>100</v>
      </c>
    </row>
    <row r="371" spans="1:7" ht="25.5">
      <c r="A371" s="10" t="s">
        <v>226</v>
      </c>
      <c r="B371" s="11" t="s">
        <v>538</v>
      </c>
      <c r="C371" s="12" t="s">
        <v>540</v>
      </c>
      <c r="D371" s="13">
        <v>361.8</v>
      </c>
      <c r="E371" s="13">
        <v>0</v>
      </c>
      <c r="F371" s="13">
        <v>0</v>
      </c>
      <c r="G371" s="13"/>
    </row>
    <row r="372" spans="1:7" ht="25.5">
      <c r="A372" s="10" t="s">
        <v>226</v>
      </c>
      <c r="B372" s="11" t="s">
        <v>539</v>
      </c>
      <c r="C372" s="12" t="s">
        <v>541</v>
      </c>
      <c r="D372" s="13">
        <v>165</v>
      </c>
      <c r="E372" s="13">
        <v>0</v>
      </c>
      <c r="F372" s="13">
        <v>0</v>
      </c>
      <c r="G372" s="13"/>
    </row>
    <row r="373" spans="1:7" ht="30" customHeight="1">
      <c r="A373" s="10" t="s">
        <v>226</v>
      </c>
      <c r="B373" s="11" t="s">
        <v>527</v>
      </c>
      <c r="C373" s="12" t="s">
        <v>522</v>
      </c>
      <c r="D373" s="13">
        <v>124.7</v>
      </c>
      <c r="E373" s="13">
        <v>124.7</v>
      </c>
      <c r="F373" s="13">
        <v>124.7</v>
      </c>
      <c r="G373" s="13">
        <f t="shared" si="6"/>
        <v>100</v>
      </c>
    </row>
    <row r="374" spans="1:7" ht="38.25" hidden="1">
      <c r="A374" s="10" t="s">
        <v>226</v>
      </c>
      <c r="B374" s="11" t="s">
        <v>288</v>
      </c>
      <c r="C374" s="12" t="s">
        <v>230</v>
      </c>
      <c r="D374" s="13">
        <v>0</v>
      </c>
      <c r="E374" s="13">
        <v>0</v>
      </c>
      <c r="F374" s="13">
        <v>0</v>
      </c>
      <c r="G374" s="13" t="e">
        <f t="shared" si="6"/>
        <v>#DIV/0!</v>
      </c>
    </row>
    <row r="375" spans="1:7" ht="26.25" customHeight="1" hidden="1">
      <c r="A375" s="10" t="s">
        <v>226</v>
      </c>
      <c r="B375" s="11" t="s">
        <v>289</v>
      </c>
      <c r="C375" s="12" t="s">
        <v>234</v>
      </c>
      <c r="D375" s="13">
        <v>0</v>
      </c>
      <c r="E375" s="13">
        <v>0</v>
      </c>
      <c r="F375" s="13">
        <v>0</v>
      </c>
      <c r="G375" s="13" t="e">
        <f t="shared" si="6"/>
        <v>#DIV/0!</v>
      </c>
    </row>
    <row r="376" spans="1:7" ht="26.25" customHeight="1" hidden="1">
      <c r="A376" s="10" t="s">
        <v>226</v>
      </c>
      <c r="B376" s="11" t="s">
        <v>378</v>
      </c>
      <c r="C376" s="12" t="s">
        <v>377</v>
      </c>
      <c r="D376" s="13">
        <v>0</v>
      </c>
      <c r="E376" s="13">
        <v>0</v>
      </c>
      <c r="F376" s="13">
        <v>0</v>
      </c>
      <c r="G376" s="13" t="e">
        <f t="shared" si="6"/>
        <v>#DIV/0!</v>
      </c>
    </row>
    <row r="377" spans="1:7" ht="21" customHeight="1">
      <c r="A377" s="10" t="s">
        <v>226</v>
      </c>
      <c r="B377" s="11" t="s">
        <v>274</v>
      </c>
      <c r="C377" s="12" t="s">
        <v>149</v>
      </c>
      <c r="D377" s="13">
        <v>43500</v>
      </c>
      <c r="E377" s="13">
        <v>68204.7</v>
      </c>
      <c r="F377" s="13">
        <v>13319.4</v>
      </c>
      <c r="G377" s="13">
        <f t="shared" si="6"/>
        <v>19.52856621317886</v>
      </c>
    </row>
    <row r="378" spans="1:7" ht="33" customHeight="1">
      <c r="A378" s="10" t="s">
        <v>226</v>
      </c>
      <c r="B378" s="11" t="s">
        <v>275</v>
      </c>
      <c r="C378" s="12" t="s">
        <v>158</v>
      </c>
      <c r="D378" s="13">
        <v>2675.5</v>
      </c>
      <c r="E378" s="13">
        <v>2678.3</v>
      </c>
      <c r="F378" s="13">
        <v>1411.2</v>
      </c>
      <c r="G378" s="13">
        <f t="shared" si="6"/>
        <v>52.690139267445765</v>
      </c>
    </row>
    <row r="379" spans="1:7" ht="18" customHeight="1" hidden="1">
      <c r="A379" s="10" t="s">
        <v>226</v>
      </c>
      <c r="B379" s="11" t="s">
        <v>278</v>
      </c>
      <c r="C379" s="12" t="s">
        <v>150</v>
      </c>
      <c r="D379" s="13">
        <v>0</v>
      </c>
      <c r="E379" s="13">
        <v>0</v>
      </c>
      <c r="F379" s="13">
        <v>0</v>
      </c>
      <c r="G379" s="13" t="e">
        <f t="shared" si="6"/>
        <v>#DIV/0!</v>
      </c>
    </row>
    <row r="380" spans="1:7" ht="27.75" customHeight="1">
      <c r="A380" s="10" t="s">
        <v>226</v>
      </c>
      <c r="B380" s="11" t="s">
        <v>507</v>
      </c>
      <c r="C380" s="12" t="s">
        <v>506</v>
      </c>
      <c r="D380" s="13">
        <v>0</v>
      </c>
      <c r="E380" s="13">
        <v>10.8</v>
      </c>
      <c r="F380" s="13">
        <v>19.5</v>
      </c>
      <c r="G380" s="13">
        <f t="shared" si="6"/>
        <v>180.55555555555554</v>
      </c>
    </row>
    <row r="381" spans="1:7" ht="57" customHeight="1">
      <c r="A381" s="10" t="s">
        <v>226</v>
      </c>
      <c r="B381" s="11" t="s">
        <v>368</v>
      </c>
      <c r="C381" s="12" t="s">
        <v>367</v>
      </c>
      <c r="D381" s="13">
        <v>2444</v>
      </c>
      <c r="E381" s="13">
        <v>2444</v>
      </c>
      <c r="F381" s="13">
        <v>1860.3</v>
      </c>
      <c r="G381" s="13">
        <f t="shared" si="6"/>
        <v>76.11702127659574</v>
      </c>
    </row>
    <row r="382" spans="1:7" ht="18" customHeight="1">
      <c r="A382" s="10" t="s">
        <v>226</v>
      </c>
      <c r="B382" s="33" t="s">
        <v>279</v>
      </c>
      <c r="C382" s="32" t="s">
        <v>159</v>
      </c>
      <c r="D382" s="13">
        <v>7.6</v>
      </c>
      <c r="E382" s="13">
        <v>10.6</v>
      </c>
      <c r="F382" s="13">
        <v>5.2</v>
      </c>
      <c r="G382" s="13">
        <f t="shared" si="6"/>
        <v>49.05660377358491</v>
      </c>
    </row>
    <row r="383" spans="1:7" ht="38.25">
      <c r="A383" s="10" t="s">
        <v>226</v>
      </c>
      <c r="B383" s="11" t="s">
        <v>290</v>
      </c>
      <c r="C383" s="12" t="s">
        <v>231</v>
      </c>
      <c r="D383" s="13">
        <v>0</v>
      </c>
      <c r="E383" s="13">
        <v>-3323.6</v>
      </c>
      <c r="F383" s="13">
        <v>-3323.6</v>
      </c>
      <c r="G383" s="13">
        <f t="shared" si="6"/>
        <v>100</v>
      </c>
    </row>
    <row r="384" spans="1:7" ht="25.5">
      <c r="A384" s="10" t="s">
        <v>226</v>
      </c>
      <c r="B384" s="11" t="s">
        <v>272</v>
      </c>
      <c r="C384" s="12" t="s">
        <v>153</v>
      </c>
      <c r="D384" s="13">
        <v>0</v>
      </c>
      <c r="E384" s="13">
        <v>-1160.3</v>
      </c>
      <c r="F384" s="13">
        <v>-1160.3</v>
      </c>
      <c r="G384" s="13">
        <f t="shared" si="6"/>
        <v>100</v>
      </c>
    </row>
    <row r="385" spans="1:7" ht="12.75" customHeight="1">
      <c r="A385" s="23" t="s">
        <v>21</v>
      </c>
      <c r="B385" s="27"/>
      <c r="C385" s="27" t="s">
        <v>232</v>
      </c>
      <c r="D385" s="19">
        <f>D13+D19+D27+D35+D99+D111+D122+D137+D193+D214+D238+D248+D295+D305+D347+D349+D351+D92+D101</f>
        <v>2419781.4</v>
      </c>
      <c r="E385" s="19">
        <f>E13+E19+E27+E35+E99+E111+E122+E137+E193+E214+E238+E248+E295+E305+E347+E349+E351+E92+E101</f>
        <v>2674951.1</v>
      </c>
      <c r="F385" s="19">
        <f>F13+F19+F27+F35+F99+F111+F122+F137+F193+F214+F238+F248+F295+F305+F347+F349+F351+F92+F101+F117</f>
        <v>2645358.7</v>
      </c>
      <c r="G385" s="19">
        <f t="shared" si="6"/>
        <v>98.8937218328963</v>
      </c>
    </row>
    <row r="386" ht="12.75">
      <c r="A386" s="28"/>
    </row>
    <row r="387" spans="1:6" ht="12.75">
      <c r="A387" s="28"/>
      <c r="F387" s="26"/>
    </row>
    <row r="388" ht="12.75">
      <c r="A388" s="28"/>
    </row>
    <row r="389" ht="12.75">
      <c r="A389" s="28"/>
    </row>
    <row r="390" ht="12.75">
      <c r="A390" s="28"/>
    </row>
    <row r="391" ht="12.75">
      <c r="A391" s="28"/>
    </row>
    <row r="392" ht="12.75">
      <c r="A392" s="28"/>
    </row>
    <row r="393" ht="12.75">
      <c r="A393" s="28"/>
    </row>
    <row r="394" ht="12.75">
      <c r="A394" s="28"/>
    </row>
    <row r="395" ht="12.75">
      <c r="A395" s="28"/>
    </row>
    <row r="396" ht="12.75">
      <c r="A396" s="28"/>
    </row>
    <row r="397" ht="12.75">
      <c r="A397" s="28"/>
    </row>
    <row r="398" ht="12.75">
      <c r="A398" s="28"/>
    </row>
    <row r="399" ht="12.75">
      <c r="A399" s="28"/>
    </row>
    <row r="400" ht="12.75">
      <c r="A400" s="28"/>
    </row>
    <row r="401" ht="12.75">
      <c r="A401" s="28"/>
    </row>
    <row r="402" ht="12.75">
      <c r="A402" s="28"/>
    </row>
    <row r="403" ht="12.75">
      <c r="A403" s="28"/>
    </row>
    <row r="404" ht="12.75">
      <c r="A404" s="28"/>
    </row>
    <row r="405" ht="12.75">
      <c r="A405" s="28"/>
    </row>
    <row r="406" ht="12.75">
      <c r="A406" s="28"/>
    </row>
    <row r="407" ht="12.75">
      <c r="A407" s="28"/>
    </row>
    <row r="408" ht="12.75">
      <c r="A408" s="28"/>
    </row>
    <row r="409" ht="12.75">
      <c r="A409" s="28"/>
    </row>
    <row r="410" ht="12.75">
      <c r="A410" s="28"/>
    </row>
    <row r="411" ht="12.75">
      <c r="A411" s="28"/>
    </row>
    <row r="412" ht="12.75">
      <c r="A412" s="28"/>
    </row>
    <row r="413" ht="12.75">
      <c r="A413" s="28"/>
    </row>
    <row r="414" ht="12.75">
      <c r="A414" s="28"/>
    </row>
    <row r="415" ht="12.75">
      <c r="A415" s="28"/>
    </row>
    <row r="416" ht="12.75">
      <c r="A416" s="28"/>
    </row>
    <row r="417" ht="12.75">
      <c r="A417" s="28"/>
    </row>
    <row r="418" ht="12.75">
      <c r="A418" s="28"/>
    </row>
    <row r="419" ht="12.75">
      <c r="A419" s="28"/>
    </row>
    <row r="420" ht="12.75">
      <c r="A420" s="28"/>
    </row>
    <row r="421" ht="12.75">
      <c r="A421" s="28"/>
    </row>
    <row r="422" ht="12.75">
      <c r="A422" s="28"/>
    </row>
    <row r="423" ht="12.75">
      <c r="A423" s="28"/>
    </row>
    <row r="424" ht="12.75">
      <c r="A424" s="28"/>
    </row>
    <row r="425" ht="12.75">
      <c r="A425" s="28"/>
    </row>
    <row r="426" ht="12.75">
      <c r="A426" s="28"/>
    </row>
    <row r="427" ht="12.75">
      <c r="A427" s="28"/>
    </row>
    <row r="428" ht="12.75">
      <c r="A428" s="28"/>
    </row>
    <row r="429" ht="12.75">
      <c r="A429" s="28"/>
    </row>
    <row r="430" ht="12.75">
      <c r="A430" s="28"/>
    </row>
  </sheetData>
  <sheetProtection/>
  <autoFilter ref="A11:P385"/>
  <mergeCells count="14">
    <mergeCell ref="E8:G8"/>
    <mergeCell ref="A9:B10"/>
    <mergeCell ref="C9:C11"/>
    <mergeCell ref="D9:G9"/>
    <mergeCell ref="D10:D11"/>
    <mergeCell ref="E10:E11"/>
    <mergeCell ref="F10:F11"/>
    <mergeCell ref="G10:G11"/>
    <mergeCell ref="A7:G7"/>
    <mergeCell ref="D1:G1"/>
    <mergeCell ref="D2:G2"/>
    <mergeCell ref="D3:G3"/>
    <mergeCell ref="D4:G4"/>
    <mergeCell ref="D6:G6"/>
  </mergeCells>
  <printOptions/>
  <pageMargins left="0.3937007874015748" right="0.1968503937007874" top="1.1811023622047245" bottom="0.1968503937007874" header="0.15748031496062992" footer="0.2362204724409449"/>
  <pageSetup fitToHeight="1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2902</dc:creator>
  <cp:keywords/>
  <dc:description/>
  <cp:lastModifiedBy>Нагибина Ольга Валерьевна</cp:lastModifiedBy>
  <cp:lastPrinted>2022-08-10T03:44:17Z</cp:lastPrinted>
  <dcterms:created xsi:type="dcterms:W3CDTF">2018-04-25T11:47:13Z</dcterms:created>
  <dcterms:modified xsi:type="dcterms:W3CDTF">2022-08-10T11:22:21Z</dcterms:modified>
  <cp:category/>
  <cp:version/>
  <cp:contentType/>
  <cp:contentStatus/>
</cp:coreProperties>
</file>