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Приложение 5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D14" i="1"/>
  <c r="E14" i="1"/>
  <c r="F14" i="1"/>
  <c r="G14" i="1"/>
  <c r="H14" i="1"/>
  <c r="I14" i="1"/>
  <c r="I15" i="1"/>
  <c r="J15" i="1" s="1"/>
  <c r="D16" i="1"/>
  <c r="E16" i="1"/>
  <c r="F16" i="1"/>
  <c r="G16" i="1"/>
  <c r="H16" i="1"/>
  <c r="I16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J14" i="1" l="1"/>
  <c r="K15" i="1"/>
  <c r="J16" i="1"/>
  <c r="K14" i="1" l="1"/>
  <c r="K16" i="1" s="1"/>
  <c r="L15" i="1"/>
  <c r="M15" i="1" l="1"/>
  <c r="L14" i="1"/>
  <c r="L16" i="1" s="1"/>
  <c r="N15" i="1" l="1"/>
  <c r="M14" i="1"/>
  <c r="M16" i="1" s="1"/>
  <c r="O15" i="1" l="1"/>
  <c r="N14" i="1"/>
  <c r="N16" i="1" s="1"/>
  <c r="P15" i="1" l="1"/>
  <c r="O14" i="1"/>
  <c r="O16" i="1" s="1"/>
  <c r="Q15" i="1" l="1"/>
  <c r="P14" i="1"/>
  <c r="P16" i="1" s="1"/>
  <c r="R15" i="1" l="1"/>
  <c r="Q14" i="1"/>
  <c r="Q16" i="1" s="1"/>
  <c r="R14" i="1" l="1"/>
  <c r="S15" i="1"/>
  <c r="R16" i="1"/>
  <c r="S14" i="1" l="1"/>
  <c r="S16" i="1" s="1"/>
  <c r="T15" i="1"/>
  <c r="U15" i="1" l="1"/>
  <c r="T14" i="1"/>
  <c r="T16" i="1" s="1"/>
  <c r="U14" i="1" l="1"/>
  <c r="U16" i="1" s="1"/>
</calcChain>
</file>

<file path=xl/sharedStrings.xml><?xml version="1.0" encoding="utf-8"?>
<sst xmlns="http://schemas.openxmlformats.org/spreadsheetml/2006/main" count="86" uniqueCount="64">
  <si>
    <t>км.</t>
  </si>
  <si>
    <t>сети ГВС</t>
  </si>
  <si>
    <t>2.3.2</t>
  </si>
  <si>
    <t xml:space="preserve">сети отопления </t>
  </si>
  <si>
    <t>2.3.1</t>
  </si>
  <si>
    <t>Строительство сетей, в т.ч.:</t>
  </si>
  <si>
    <t>2.3</t>
  </si>
  <si>
    <t>изоляция сетей</t>
  </si>
  <si>
    <t>2.2.3</t>
  </si>
  <si>
    <t>2.2.2</t>
  </si>
  <si>
    <t>2.2.1</t>
  </si>
  <si>
    <t>Замена сетей всего, в т.ч.:</t>
  </si>
  <si>
    <t>2.2</t>
  </si>
  <si>
    <t>%</t>
  </si>
  <si>
    <t>Процент замененных сетей</t>
  </si>
  <si>
    <t>2.1</t>
  </si>
  <si>
    <t>Замена и строительство сетей (всех видов в однотрубном представлении)</t>
  </si>
  <si>
    <t>2</t>
  </si>
  <si>
    <t>ед.</t>
  </si>
  <si>
    <t>Количество аварий на сетях</t>
  </si>
  <si>
    <t>1.2</t>
  </si>
  <si>
    <t>1.1.2</t>
  </si>
  <si>
    <t>1.1.1</t>
  </si>
  <si>
    <t>Протяженность сетей (всех видов в однотрубном представлении)</t>
  </si>
  <si>
    <t>1.1</t>
  </si>
  <si>
    <t xml:space="preserve">Аварийности систем коммунальной инфраструктуры </t>
  </si>
  <si>
    <t>1</t>
  </si>
  <si>
    <t>Показатели технического состояния</t>
  </si>
  <si>
    <t>тыс. Гкал</t>
  </si>
  <si>
    <t>в т.ч. населению</t>
  </si>
  <si>
    <t>Всего отпущено потребителям</t>
  </si>
  <si>
    <t>% от полезного отпуска тепловой энергии</t>
  </si>
  <si>
    <t xml:space="preserve">Потери технологические нормативные </t>
  </si>
  <si>
    <t>Полезный отпуск котельных, покупная теплоэнергия</t>
  </si>
  <si>
    <t>Объем теплоэнергии</t>
  </si>
  <si>
    <t>тыс.руб.</t>
  </si>
  <si>
    <t>Необходимая валовая выручка</t>
  </si>
  <si>
    <t>Показатели деятельности компании</t>
  </si>
  <si>
    <t>18-й год</t>
  </si>
  <si>
    <t>17-й год</t>
  </si>
  <si>
    <t>16-й год</t>
  </si>
  <si>
    <t>15-й год</t>
  </si>
  <si>
    <t>14-й год</t>
  </si>
  <si>
    <t>13-й год</t>
  </si>
  <si>
    <t>12-й год</t>
  </si>
  <si>
    <t>11-й год</t>
  </si>
  <si>
    <t>10-й год</t>
  </si>
  <si>
    <t>9-й год</t>
  </si>
  <si>
    <t>8-й год</t>
  </si>
  <si>
    <t>7-й год</t>
  </si>
  <si>
    <t>6-й год</t>
  </si>
  <si>
    <t>5-й год</t>
  </si>
  <si>
    <t>4-й год</t>
  </si>
  <si>
    <t>3-й год</t>
  </si>
  <si>
    <t>2-й год</t>
  </si>
  <si>
    <t>1-й год</t>
  </si>
  <si>
    <t>Ед. изм.</t>
  </si>
  <si>
    <t>Наименование показателя</t>
  </si>
  <si>
    <t>№</t>
  </si>
  <si>
    <t>Плановые технико-экономические показатели деятельности Концессионера</t>
  </si>
  <si>
    <r>
      <t xml:space="preserve">УТВЕРЖДЕНЫ
постановлением
администрации города
от </t>
    </r>
    <r>
      <rPr>
        <u/>
        <sz val="22"/>
        <rFont val="Times New Roman"/>
        <family val="1"/>
        <charset val="204"/>
      </rPr>
      <t>20.12.2018 № 3113</t>
    </r>
  </si>
  <si>
    <t>от 26.06.2023 № 01-02-956</t>
  </si>
  <si>
    <t>к постановлению администрации города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</si>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</sst>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₽_-;\-* #,##0.00\ _₽_-;_-* \-??\ _₽_-;_-@_-"/>
    <numFmt numFmtId="165" formatCode="_-* #,##0_р_._-;\-* #,##0_р_._-;_-* &quot;-&quot;??_р_._-;_-@_-"/>
    <numFmt numFmtId="166" formatCode="0.0"/>
    <numFmt numFmtId="167" formatCode="_-* #,##0.00_р_._-;\-* #,##0.00_р_._-;_-* &quot;-&quot;??_р_._-;_-@_-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sz val="2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9" fontId="2" fillId="0" borderId="0" applyFont="0" applyFill="0" applyBorder="0" applyAlignment="0" applyProtection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 applyProtection="1">
      <alignment horizontal="right" vertical="center" wrapText="1" indent="1"/>
      <protection hidden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 applyProtection="1">
      <alignment horizontal="left" vertical="center" wrapText="1" indent="1"/>
      <protection hidden="1"/>
    </xf>
    <xf numFmtId="164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10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164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right" vertical="center" wrapText="1" indent="1"/>
      <protection hidden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 indent="1"/>
      <protection hidden="1"/>
    </xf>
    <xf numFmtId="9" fontId="4" fillId="0" borderId="1" xfId="2" applyNumberFormat="1" applyFont="1" applyFill="1" applyBorder="1" applyAlignment="1">
      <alignment horizontal="center" vertical="center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49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64" fontId="10" fillId="0" borderId="1" xfId="1" applyFont="1" applyFill="1" applyBorder="1" applyAlignment="1">
      <alignment horizontal="center" vertical="center"/>
    </xf>
    <xf numFmtId="164" fontId="11" fillId="0" borderId="1" xfId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9" fillId="0" borderId="3" xfId="3" applyFont="1" applyFill="1" applyBorder="1" applyAlignment="1" applyProtection="1">
      <alignment vertical="center"/>
      <protection hidden="1"/>
    </xf>
    <xf numFmtId="0" fontId="9" fillId="0" borderId="4" xfId="3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vertical="top" wrapText="1"/>
    </xf>
    <xf numFmtId="49" fontId="9" fillId="0" borderId="1" xfId="3" applyNumberFormat="1" applyFont="1" applyFill="1" applyBorder="1" applyAlignment="1" applyProtection="1">
      <alignment horizontal="center" vertical="top"/>
      <protection hidden="1"/>
    </xf>
    <xf numFmtId="0" fontId="9" fillId="0" borderId="1" xfId="3" applyFont="1" applyFill="1" applyBorder="1" applyAlignment="1" applyProtection="1">
      <alignment horizontal="center" vertical="top"/>
      <protection hidden="1"/>
    </xf>
    <xf numFmtId="0" fontId="9" fillId="0" borderId="1" xfId="4" applyFont="1" applyFill="1" applyBorder="1" applyAlignment="1">
      <alignment horizontal="center" vertical="top" wrapText="1"/>
    </xf>
    <xf numFmtId="0" fontId="9" fillId="0" borderId="1" xfId="3" applyFont="1" applyFill="1" applyBorder="1" applyAlignment="1" applyProtection="1">
      <alignment horizontal="center" vertical="center" wrapText="1"/>
      <protection hidden="1"/>
    </xf>
    <xf numFmtId="49" fontId="9" fillId="0" borderId="1" xfId="3" applyNumberFormat="1" applyFont="1" applyFill="1" applyBorder="1" applyAlignment="1" applyProtection="1">
      <alignment horizontal="center" vertical="center"/>
      <protection hidden="1"/>
    </xf>
    <xf numFmtId="0" fontId="9" fillId="0" borderId="1" xfId="3" applyFont="1" applyFill="1" applyBorder="1" applyAlignment="1">
      <alignment horizontal="center" vertical="center" wrapText="1"/>
    </xf>
    <xf numFmtId="43" fontId="13" fillId="0" borderId="7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166" fontId="3" fillId="0" borderId="0" xfId="4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 wrapText="1"/>
    </xf>
    <xf numFmtId="166" fontId="3" fillId="0" borderId="0" xfId="0" applyNumberFormat="1" applyFont="1" applyFill="1" applyAlignment="1">
      <alignment horizontal="right" vertical="center" wrapText="1"/>
    </xf>
    <xf numFmtId="16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distributed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</cellXfs>
  <cellStyles count="11">
    <cellStyle name="Обычный" xfId="0" builtinId="0"/>
    <cellStyle name="Обычный 13" xfId="5"/>
    <cellStyle name="Обычный 2" xfId="6"/>
    <cellStyle name="Обычный 2 2" xfId="3"/>
    <cellStyle name="Обычный 2 3" xfId="7"/>
    <cellStyle name="Обычный 3" xfId="4"/>
    <cellStyle name="Обычный 4" xfId="8"/>
    <cellStyle name="Процентный" xfId="2" builtinId="5"/>
    <cellStyle name="Финансовый" xfId="1" builtinId="3"/>
    <cellStyle name="Финансовый 11" xfId="9"/>
    <cellStyle name="Финансовый 2" xfId="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hi014/AppData/Local/Temp/msk-sql-directum/Directum/&#1054;&#1073;&#1098;&#1077;&#1084;%20&#1053;&#1042;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6.06.2023%20&#8470;%2001-02-956%20&#1087;&#1088;&#1080;&#1083;&#1086;&#1078;&#1077;&#1085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</sheetNames>
    <sheetDataSet>
      <sheetData sheetId="0" refreshError="1">
        <row r="6">
          <cell r="G6">
            <v>1846059.0363457222</v>
          </cell>
          <cell r="H6">
            <v>1893251.9760782451</v>
          </cell>
          <cell r="I6">
            <v>2004563.9783591628</v>
          </cell>
          <cell r="J6">
            <v>2110805.8692121981</v>
          </cell>
          <cell r="K6">
            <v>2222678.5802804446</v>
          </cell>
          <cell r="L6">
            <v>2340480.5450353078</v>
          </cell>
          <cell r="M6">
            <v>2464526.0139221791</v>
          </cell>
          <cell r="N6">
            <v>2595145.8926600539</v>
          </cell>
          <cell r="O6">
            <v>2732688.6249710368</v>
          </cell>
          <cell r="P6">
            <v>2877521.1220945017</v>
          </cell>
          <cell r="Q6">
            <v>3030029.7415655097</v>
          </cell>
          <cell r="R6">
            <v>3190621.3178684814</v>
          </cell>
          <cell r="S6">
            <v>3359724.2477155114</v>
          </cell>
          <cell r="T6">
            <v>3537789.6328444332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7"/>
      <sheetName val="Приложение 8"/>
    </sheetNames>
    <sheetDataSet>
      <sheetData sheetId="0"/>
      <sheetData sheetId="1">
        <row r="11">
          <cell r="C11">
            <v>1570155</v>
          </cell>
          <cell r="D11">
            <v>1655668</v>
          </cell>
          <cell r="E11">
            <v>1768231</v>
          </cell>
          <cell r="F11">
            <v>1888448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topLeftCell="M1" zoomScale="71" zoomScaleNormal="71" workbookViewId="0">
      <pane ySplit="9" topLeftCell="A10" activePane="bottomLeft" state="frozen"/>
      <selection pane="bottomLeft" activeCell="Q3" sqref="Q3:X3"/>
    </sheetView>
  </sheetViews>
  <sheetFormatPr defaultRowHeight="12.75" x14ac:dyDescent="0.2"/>
  <cols>
    <col min="1" max="1" width="7.85546875" style="2" customWidth="1"/>
    <col min="2" max="2" width="41.42578125" style="1" customWidth="1"/>
    <col min="3" max="3" width="15.140625" style="1" customWidth="1"/>
    <col min="4" max="4" width="19.28515625" style="1" customWidth="1"/>
    <col min="5" max="5" width="17.7109375" style="1" customWidth="1"/>
    <col min="6" max="6" width="17.28515625" style="1" customWidth="1"/>
    <col min="7" max="7" width="18.5703125" style="1" customWidth="1"/>
    <col min="8" max="8" width="16.7109375" style="1" customWidth="1"/>
    <col min="9" max="9" width="18.5703125" style="1" customWidth="1"/>
    <col min="10" max="10" width="18" style="1" customWidth="1"/>
    <col min="11" max="11" width="18.5703125" style="1" customWidth="1"/>
    <col min="12" max="12" width="18" style="1" customWidth="1"/>
    <col min="13" max="14" width="17.28515625" style="1" customWidth="1"/>
    <col min="15" max="15" width="18.85546875" style="1" customWidth="1"/>
    <col min="16" max="16" width="18" style="1" customWidth="1"/>
    <col min="17" max="17" width="17.28515625" style="1" customWidth="1"/>
    <col min="18" max="18" width="17.140625" style="1" customWidth="1"/>
    <col min="19" max="19" width="18.140625" style="1" customWidth="1"/>
    <col min="20" max="20" width="17.85546875" style="1" customWidth="1"/>
    <col min="21" max="21" width="17.7109375" style="1" customWidth="1"/>
    <col min="22" max="16384" width="9.140625" style="1"/>
  </cols>
  <sheetData>
    <row r="1" spans="1:24" ht="29.45" customHeight="1" x14ac:dyDescent="0.2">
      <c r="Q1" s="84" t="s">
        <v>63</v>
      </c>
      <c r="R1" s="84"/>
      <c r="S1" s="84"/>
      <c r="T1" s="84"/>
      <c r="U1" s="84"/>
      <c r="V1" s="83"/>
      <c r="W1" s="83"/>
      <c r="X1" s="83"/>
    </row>
    <row r="2" spans="1:24" ht="30" customHeight="1" x14ac:dyDescent="0.2">
      <c r="Q2" s="84" t="s">
        <v>62</v>
      </c>
      <c r="R2" s="84"/>
      <c r="S2" s="84"/>
      <c r="T2" s="84"/>
      <c r="U2" s="84"/>
      <c r="V2" s="83"/>
      <c r="W2" s="83"/>
      <c r="X2" s="83"/>
    </row>
    <row r="3" spans="1:24" ht="88.1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Q3" s="81" t="s">
        <v>61</v>
      </c>
      <c r="R3" s="80"/>
      <c r="S3" s="80"/>
      <c r="T3" s="80"/>
      <c r="U3" s="80"/>
      <c r="V3" s="79"/>
      <c r="W3" s="79"/>
      <c r="X3" s="79"/>
    </row>
    <row r="4" spans="1:24" s="75" customFormat="1" ht="112.15" customHeight="1" x14ac:dyDescent="0.2">
      <c r="B4" s="78"/>
      <c r="Q4" s="77" t="s">
        <v>60</v>
      </c>
      <c r="R4" s="77"/>
      <c r="S4" s="77"/>
      <c r="T4" s="77"/>
      <c r="U4" s="77"/>
      <c r="V4" s="76"/>
      <c r="W4" s="76"/>
      <c r="X4" s="76"/>
    </row>
    <row r="5" spans="1:24" x14ac:dyDescent="0.2">
      <c r="G5" s="74"/>
      <c r="H5" s="74"/>
      <c r="I5" s="73"/>
      <c r="J5" s="73"/>
      <c r="K5" s="73"/>
      <c r="L5" s="72"/>
      <c r="M5" s="71"/>
      <c r="N5" s="71"/>
      <c r="O5" s="71"/>
      <c r="P5" s="70"/>
      <c r="Q5" s="70"/>
      <c r="R5" s="70"/>
      <c r="S5" s="70"/>
      <c r="T5" s="70"/>
      <c r="U5" s="70"/>
    </row>
    <row r="6" spans="1:24" s="67" customFormat="1" ht="28.5" customHeight="1" x14ac:dyDescent="0.2">
      <c r="A6" s="69"/>
      <c r="B6" s="68" t="s">
        <v>59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4" s="33" customFormat="1" x14ac:dyDescent="0.2">
      <c r="A7" s="66"/>
      <c r="B7" s="65"/>
      <c r="C7" s="65"/>
      <c r="D7" s="65"/>
      <c r="E7" s="65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4" s="33" customFormat="1" ht="20.25" x14ac:dyDescent="0.2">
      <c r="A8" s="62" t="s">
        <v>58</v>
      </c>
      <c r="B8" s="61" t="s">
        <v>57</v>
      </c>
      <c r="C8" s="61" t="s">
        <v>56</v>
      </c>
      <c r="D8" s="63" t="s">
        <v>55</v>
      </c>
      <c r="E8" s="63" t="s">
        <v>54</v>
      </c>
      <c r="F8" s="63" t="s">
        <v>53</v>
      </c>
      <c r="G8" s="63" t="s">
        <v>52</v>
      </c>
      <c r="H8" s="63" t="s">
        <v>51</v>
      </c>
      <c r="I8" s="63" t="s">
        <v>50</v>
      </c>
      <c r="J8" s="63" t="s">
        <v>49</v>
      </c>
      <c r="K8" s="63" t="s">
        <v>48</v>
      </c>
      <c r="L8" s="63" t="s">
        <v>47</v>
      </c>
      <c r="M8" s="63" t="s">
        <v>46</v>
      </c>
      <c r="N8" s="63" t="s">
        <v>45</v>
      </c>
      <c r="O8" s="63" t="s">
        <v>44</v>
      </c>
      <c r="P8" s="63" t="s">
        <v>43</v>
      </c>
      <c r="Q8" s="63" t="s">
        <v>42</v>
      </c>
      <c r="R8" s="63" t="s">
        <v>41</v>
      </c>
      <c r="S8" s="63" t="s">
        <v>40</v>
      </c>
      <c r="T8" s="63" t="s">
        <v>39</v>
      </c>
      <c r="U8" s="63" t="s">
        <v>38</v>
      </c>
    </row>
    <row r="9" spans="1:24" s="57" customFormat="1" ht="45.75" customHeight="1" x14ac:dyDescent="0.25">
      <c r="A9" s="62"/>
      <c r="B9" s="61"/>
      <c r="C9" s="61"/>
      <c r="D9" s="60">
        <v>2019</v>
      </c>
      <c r="E9" s="60">
        <v>2020</v>
      </c>
      <c r="F9" s="60">
        <v>2021</v>
      </c>
      <c r="G9" s="60">
        <v>2022</v>
      </c>
      <c r="H9" s="60">
        <v>2023</v>
      </c>
      <c r="I9" s="60">
        <v>2024</v>
      </c>
      <c r="J9" s="60">
        <v>2025</v>
      </c>
      <c r="K9" s="60">
        <v>2026</v>
      </c>
      <c r="L9" s="60">
        <v>2027</v>
      </c>
      <c r="M9" s="60">
        <v>2028</v>
      </c>
      <c r="N9" s="60">
        <v>2029</v>
      </c>
      <c r="O9" s="60">
        <v>2030</v>
      </c>
      <c r="P9" s="60">
        <v>2031</v>
      </c>
      <c r="Q9" s="60">
        <v>2032</v>
      </c>
      <c r="R9" s="60">
        <v>2033</v>
      </c>
      <c r="S9" s="60">
        <v>2034</v>
      </c>
      <c r="T9" s="60">
        <v>2035</v>
      </c>
      <c r="U9" s="60">
        <v>2036</v>
      </c>
    </row>
    <row r="10" spans="1:24" s="57" customFormat="1" ht="21.75" customHeight="1" x14ac:dyDescent="0.25">
      <c r="A10" s="58">
        <v>1</v>
      </c>
      <c r="B10" s="59">
        <v>2</v>
      </c>
      <c r="C10" s="58">
        <v>3</v>
      </c>
      <c r="D10" s="59">
        <v>4</v>
      </c>
      <c r="E10" s="58">
        <v>5</v>
      </c>
      <c r="F10" s="59">
        <v>6</v>
      </c>
      <c r="G10" s="58">
        <v>7</v>
      </c>
      <c r="H10" s="59">
        <v>8</v>
      </c>
      <c r="I10" s="58">
        <v>9</v>
      </c>
      <c r="J10" s="59">
        <v>10</v>
      </c>
      <c r="K10" s="58">
        <v>11</v>
      </c>
      <c r="L10" s="59">
        <v>12</v>
      </c>
      <c r="M10" s="58">
        <v>13</v>
      </c>
      <c r="N10" s="59">
        <v>14</v>
      </c>
      <c r="O10" s="58">
        <v>15</v>
      </c>
      <c r="P10" s="59">
        <v>16</v>
      </c>
      <c r="Q10" s="58">
        <v>17</v>
      </c>
      <c r="R10" s="59">
        <v>18</v>
      </c>
      <c r="S10" s="58">
        <v>19</v>
      </c>
      <c r="T10" s="59">
        <v>20</v>
      </c>
      <c r="U10" s="58">
        <v>21</v>
      </c>
    </row>
    <row r="11" spans="1:24" s="33" customFormat="1" ht="30.75" customHeight="1" x14ac:dyDescent="0.3">
      <c r="A11" s="56" t="s">
        <v>37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4"/>
    </row>
    <row r="12" spans="1:24" s="33" customFormat="1" ht="40.5" x14ac:dyDescent="0.3">
      <c r="A12" s="52" t="s">
        <v>26</v>
      </c>
      <c r="B12" s="51" t="s">
        <v>36</v>
      </c>
      <c r="C12" s="50" t="s">
        <v>35</v>
      </c>
      <c r="D12" s="53">
        <f>'[2]Приложение 7'!C11</f>
        <v>1570155</v>
      </c>
      <c r="E12" s="53">
        <f>'[2]Приложение 7'!D11</f>
        <v>1655668</v>
      </c>
      <c r="F12" s="53">
        <f>'[2]Приложение 7'!E11</f>
        <v>1768231</v>
      </c>
      <c r="G12" s="53">
        <f>'[2]Приложение 7'!F11</f>
        <v>1888448</v>
      </c>
      <c r="H12" s="53">
        <f>[1]Расчет!G6</f>
        <v>1846059.0363457222</v>
      </c>
      <c r="I12" s="53">
        <f>[1]Расчет!H6</f>
        <v>1893251.9760782451</v>
      </c>
      <c r="J12" s="53">
        <f>[1]Расчет!I6</f>
        <v>2004563.9783591628</v>
      </c>
      <c r="K12" s="53">
        <f>[1]Расчет!J6</f>
        <v>2110805.8692121981</v>
      </c>
      <c r="L12" s="53">
        <f>[1]Расчет!K6</f>
        <v>2222678.5802804446</v>
      </c>
      <c r="M12" s="53">
        <f>[1]Расчет!L6</f>
        <v>2340480.5450353078</v>
      </c>
      <c r="N12" s="53">
        <f>[1]Расчет!M6</f>
        <v>2464526.0139221791</v>
      </c>
      <c r="O12" s="53">
        <f>[1]Расчет!N6</f>
        <v>2595145.8926600539</v>
      </c>
      <c r="P12" s="53">
        <f>[1]Расчет!O6</f>
        <v>2732688.6249710368</v>
      </c>
      <c r="Q12" s="53">
        <f>[1]Расчет!P6</f>
        <v>2877521.1220945017</v>
      </c>
      <c r="R12" s="53">
        <f>[1]Расчет!Q6</f>
        <v>3030029.7415655097</v>
      </c>
      <c r="S12" s="53">
        <f>[1]Расчет!R6</f>
        <v>3190621.3178684814</v>
      </c>
      <c r="T12" s="53">
        <f>[1]Расчет!S6</f>
        <v>3359724.2477155114</v>
      </c>
      <c r="U12" s="53">
        <f>[1]Расчет!T6</f>
        <v>3537789.6328444332</v>
      </c>
      <c r="V12" s="47"/>
      <c r="W12" s="47"/>
    </row>
    <row r="13" spans="1:24" s="33" customFormat="1" ht="24.75" customHeight="1" x14ac:dyDescent="0.3">
      <c r="A13" s="52" t="s">
        <v>17</v>
      </c>
      <c r="B13" s="51" t="s">
        <v>34</v>
      </c>
      <c r="C13" s="5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7"/>
      <c r="W13" s="47"/>
    </row>
    <row r="14" spans="1:24" s="33" customFormat="1" ht="57" customHeight="1" x14ac:dyDescent="0.3">
      <c r="A14" s="40" t="s">
        <v>15</v>
      </c>
      <c r="B14" s="41" t="s">
        <v>33</v>
      </c>
      <c r="C14" s="38" t="s">
        <v>28</v>
      </c>
      <c r="D14" s="48">
        <f>D17+D15</f>
        <v>1202.17</v>
      </c>
      <c r="E14" s="48">
        <f>E17+E15</f>
        <v>1202.17</v>
      </c>
      <c r="F14" s="48">
        <f>F17+F15</f>
        <v>1201.8700000000001</v>
      </c>
      <c r="G14" s="48">
        <f>G17+G15</f>
        <v>1201.5700000000002</v>
      </c>
      <c r="H14" s="48">
        <f>H17+H15</f>
        <v>1063.2481028671996</v>
      </c>
      <c r="I14" s="48">
        <f>I17+I15</f>
        <v>1063.2481028671996</v>
      </c>
      <c r="J14" s="48">
        <f>J17+J15</f>
        <v>1063.2481028671996</v>
      </c>
      <c r="K14" s="48">
        <f>K17+K15</f>
        <v>1063.2481028671996</v>
      </c>
      <c r="L14" s="48">
        <f>L17+L15</f>
        <v>1063.2481028671996</v>
      </c>
      <c r="M14" s="48">
        <f>M17+M15</f>
        <v>1063.2481028671996</v>
      </c>
      <c r="N14" s="48">
        <f>N17+N15</f>
        <v>1063.2481028671996</v>
      </c>
      <c r="O14" s="48">
        <f>O17+O15</f>
        <v>1063.2481028671996</v>
      </c>
      <c r="P14" s="48">
        <f>P17+P15</f>
        <v>1063.2481028671996</v>
      </c>
      <c r="Q14" s="48">
        <f>Q17+Q15</f>
        <v>1063.2481028671996</v>
      </c>
      <c r="R14" s="48">
        <f>R17+R15</f>
        <v>1063.2481028671996</v>
      </c>
      <c r="S14" s="48">
        <f>S17+S15</f>
        <v>1063.2481028671996</v>
      </c>
      <c r="T14" s="48">
        <f>T17+T15</f>
        <v>1063.2481028671996</v>
      </c>
      <c r="U14" s="48">
        <f>U17+U15</f>
        <v>1063.2481028671996</v>
      </c>
      <c r="V14" s="47"/>
      <c r="W14" s="47"/>
    </row>
    <row r="15" spans="1:24" s="33" customFormat="1" ht="39.75" customHeight="1" x14ac:dyDescent="0.2">
      <c r="A15" s="46" t="s">
        <v>12</v>
      </c>
      <c r="B15" s="45" t="s">
        <v>32</v>
      </c>
      <c r="C15" s="38" t="s">
        <v>28</v>
      </c>
      <c r="D15" s="37">
        <v>153</v>
      </c>
      <c r="E15" s="37">
        <v>153</v>
      </c>
      <c r="F15" s="37">
        <v>152.69999999999999</v>
      </c>
      <c r="G15" s="37">
        <v>152.4</v>
      </c>
      <c r="H15" s="37">
        <v>143.5</v>
      </c>
      <c r="I15" s="37">
        <f>H15</f>
        <v>143.5</v>
      </c>
      <c r="J15" s="37">
        <f>I15</f>
        <v>143.5</v>
      </c>
      <c r="K15" s="37">
        <f>J15</f>
        <v>143.5</v>
      </c>
      <c r="L15" s="37">
        <f>K15</f>
        <v>143.5</v>
      </c>
      <c r="M15" s="37">
        <f>L15</f>
        <v>143.5</v>
      </c>
      <c r="N15" s="37">
        <f>M15</f>
        <v>143.5</v>
      </c>
      <c r="O15" s="37">
        <f>N15</f>
        <v>143.5</v>
      </c>
      <c r="P15" s="37">
        <f>O15</f>
        <v>143.5</v>
      </c>
      <c r="Q15" s="37">
        <f>P15</f>
        <v>143.5</v>
      </c>
      <c r="R15" s="37">
        <f>Q15</f>
        <v>143.5</v>
      </c>
      <c r="S15" s="37">
        <f>R15</f>
        <v>143.5</v>
      </c>
      <c r="T15" s="37">
        <f>S15</f>
        <v>143.5</v>
      </c>
      <c r="U15" s="37">
        <f>T15</f>
        <v>143.5</v>
      </c>
    </row>
    <row r="16" spans="1:24" s="33" customFormat="1" ht="101.25" x14ac:dyDescent="0.2">
      <c r="A16" s="44"/>
      <c r="B16" s="43"/>
      <c r="C16" s="38" t="s">
        <v>31</v>
      </c>
      <c r="D16" s="42">
        <f>D15/D14</f>
        <v>0.1272698536812597</v>
      </c>
      <c r="E16" s="42">
        <f>E15/E14</f>
        <v>0.1272698536812597</v>
      </c>
      <c r="F16" s="42">
        <f>F15/F14</f>
        <v>0.12705201061678881</v>
      </c>
      <c r="G16" s="42">
        <f>G15/G14</f>
        <v>0.12683405877310516</v>
      </c>
      <c r="H16" s="42">
        <f>H15/H14</f>
        <v>0.13496379595038246</v>
      </c>
      <c r="I16" s="42">
        <f>I15/I14</f>
        <v>0.13496379595038246</v>
      </c>
      <c r="J16" s="42">
        <f>J15/J14</f>
        <v>0.13496379595038246</v>
      </c>
      <c r="K16" s="42">
        <f>K15/K14</f>
        <v>0.13496379595038246</v>
      </c>
      <c r="L16" s="42">
        <f>L15/L14</f>
        <v>0.13496379595038246</v>
      </c>
      <c r="M16" s="42">
        <f>M15/M14</f>
        <v>0.13496379595038246</v>
      </c>
      <c r="N16" s="42">
        <f>N15/N14</f>
        <v>0.13496379595038246</v>
      </c>
      <c r="O16" s="42">
        <f>O15/O14</f>
        <v>0.13496379595038246</v>
      </c>
      <c r="P16" s="42">
        <f>P15/P14</f>
        <v>0.13496379595038246</v>
      </c>
      <c r="Q16" s="42">
        <f>Q15/Q14</f>
        <v>0.13496379595038246</v>
      </c>
      <c r="R16" s="42">
        <f>R15/R14</f>
        <v>0.13496379595038246</v>
      </c>
      <c r="S16" s="42">
        <f>S15/S14</f>
        <v>0.13496379595038246</v>
      </c>
      <c r="T16" s="42">
        <f>T15/T14</f>
        <v>0.13496379595038246</v>
      </c>
      <c r="U16" s="42">
        <f>U15/U14</f>
        <v>0.13496379595038246</v>
      </c>
    </row>
    <row r="17" spans="1:21" s="33" customFormat="1" ht="39.75" customHeight="1" x14ac:dyDescent="0.2">
      <c r="A17" s="40" t="s">
        <v>6</v>
      </c>
      <c r="B17" s="41" t="s">
        <v>30</v>
      </c>
      <c r="C17" s="38" t="s">
        <v>28</v>
      </c>
      <c r="D17" s="37">
        <v>1049.17</v>
      </c>
      <c r="E17" s="37">
        <v>1049.17</v>
      </c>
      <c r="F17" s="37">
        <v>1049.17</v>
      </c>
      <c r="G17" s="37">
        <v>1049.17</v>
      </c>
      <c r="H17" s="37">
        <v>919.74810286719958</v>
      </c>
      <c r="I17" s="37">
        <v>919.74810286719958</v>
      </c>
      <c r="J17" s="37">
        <v>919.74810286719958</v>
      </c>
      <c r="K17" s="37">
        <v>919.74810286719958</v>
      </c>
      <c r="L17" s="37">
        <v>919.74810286719958</v>
      </c>
      <c r="M17" s="37">
        <v>919.74810286719958</v>
      </c>
      <c r="N17" s="37">
        <v>919.74810286719958</v>
      </c>
      <c r="O17" s="37">
        <v>919.74810286719958</v>
      </c>
      <c r="P17" s="37">
        <v>919.74810286719958</v>
      </c>
      <c r="Q17" s="37">
        <v>919.74810286719958</v>
      </c>
      <c r="R17" s="37">
        <v>919.74810286719958</v>
      </c>
      <c r="S17" s="37">
        <v>919.74810286719958</v>
      </c>
      <c r="T17" s="37">
        <v>919.74810286719958</v>
      </c>
      <c r="U17" s="37">
        <v>919.74810286719958</v>
      </c>
    </row>
    <row r="18" spans="1:21" s="33" customFormat="1" ht="44.25" customHeight="1" x14ac:dyDescent="0.2">
      <c r="A18" s="40" t="s">
        <v>4</v>
      </c>
      <c r="B18" s="39" t="s">
        <v>29</v>
      </c>
      <c r="C18" s="38" t="s">
        <v>28</v>
      </c>
      <c r="D18" s="37">
        <v>831.07</v>
      </c>
      <c r="E18" s="37">
        <v>831.07</v>
      </c>
      <c r="F18" s="37">
        <v>831.07</v>
      </c>
      <c r="G18" s="37">
        <v>831.07</v>
      </c>
      <c r="H18" s="37">
        <v>728.01240650687623</v>
      </c>
      <c r="I18" s="37">
        <v>728.01240650687623</v>
      </c>
      <c r="J18" s="37">
        <v>728.01240650687623</v>
      </c>
      <c r="K18" s="37">
        <v>728.01240650687623</v>
      </c>
      <c r="L18" s="37">
        <v>728.01240650687623</v>
      </c>
      <c r="M18" s="37">
        <v>728.01240650687623</v>
      </c>
      <c r="N18" s="37">
        <v>728.01240650687623</v>
      </c>
      <c r="O18" s="37">
        <v>728.01240650687623</v>
      </c>
      <c r="P18" s="37">
        <v>728.01240650687623</v>
      </c>
      <c r="Q18" s="37">
        <v>728.01240650687623</v>
      </c>
      <c r="R18" s="37">
        <v>728.01240650687623</v>
      </c>
      <c r="S18" s="37">
        <v>728.01240650687623</v>
      </c>
      <c r="T18" s="37">
        <v>728.01240650687623</v>
      </c>
      <c r="U18" s="37">
        <v>728.01240650687623</v>
      </c>
    </row>
    <row r="19" spans="1:21" s="33" customFormat="1" ht="30.2" customHeight="1" x14ac:dyDescent="0.2">
      <c r="A19" s="36" t="s">
        <v>27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4"/>
    </row>
    <row r="20" spans="1:21" s="25" customFormat="1" ht="28.5" x14ac:dyDescent="0.25">
      <c r="A20" s="30" t="s">
        <v>26</v>
      </c>
      <c r="B20" s="29" t="s">
        <v>25</v>
      </c>
      <c r="C20" s="3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31" customFormat="1" ht="30" x14ac:dyDescent="0.25">
      <c r="A21" s="21" t="s">
        <v>24</v>
      </c>
      <c r="B21" s="22" t="s">
        <v>23</v>
      </c>
      <c r="C21" s="27" t="s">
        <v>0</v>
      </c>
      <c r="D21" s="18">
        <f>D22+D23</f>
        <v>371.16400000000004</v>
      </c>
      <c r="E21" s="18">
        <f>E22+E23</f>
        <v>371.16400000000004</v>
      </c>
      <c r="F21" s="18">
        <f>F22+F23</f>
        <v>371.16400000000004</v>
      </c>
      <c r="G21" s="18">
        <f>G22+G23</f>
        <v>371.16400000000004</v>
      </c>
      <c r="H21" s="18">
        <f>H22+H23</f>
        <v>391.65608000000003</v>
      </c>
      <c r="I21" s="18">
        <f>I22+I23</f>
        <v>391.65608000000003</v>
      </c>
      <c r="J21" s="18">
        <f>J22+J23</f>
        <v>391.65608000000003</v>
      </c>
      <c r="K21" s="18">
        <f>K22+K23</f>
        <v>391.65608000000003</v>
      </c>
      <c r="L21" s="18">
        <f>L22+L23</f>
        <v>391.65608000000003</v>
      </c>
      <c r="M21" s="18">
        <f>M22+M23</f>
        <v>391.65608000000003</v>
      </c>
      <c r="N21" s="18">
        <f>N22+N23</f>
        <v>391.65608000000003</v>
      </c>
      <c r="O21" s="18">
        <f>O22+O23</f>
        <v>391.65608000000003</v>
      </c>
      <c r="P21" s="18">
        <f>P22+P23</f>
        <v>391.65608000000003</v>
      </c>
      <c r="Q21" s="18">
        <f>Q22+Q23</f>
        <v>391.65608000000003</v>
      </c>
      <c r="R21" s="18">
        <f>R22+R23</f>
        <v>391.65608000000003</v>
      </c>
      <c r="S21" s="18">
        <f>S22+S23</f>
        <v>391.65608000000003</v>
      </c>
      <c r="T21" s="18">
        <f>T22+T23</f>
        <v>391.65608000000003</v>
      </c>
      <c r="U21" s="18">
        <f>U22+U23</f>
        <v>391.65608000000003</v>
      </c>
    </row>
    <row r="22" spans="1:21" s="31" customFormat="1" ht="15" x14ac:dyDescent="0.25">
      <c r="A22" s="21" t="s">
        <v>22</v>
      </c>
      <c r="B22" s="20" t="s">
        <v>3</v>
      </c>
      <c r="C22" s="27" t="s">
        <v>0</v>
      </c>
      <c r="D22" s="18">
        <v>338.93400000000003</v>
      </c>
      <c r="E22" s="18">
        <v>338.93400000000003</v>
      </c>
      <c r="F22" s="18">
        <v>338.93400000000003</v>
      </c>
      <c r="G22" s="18">
        <v>338.93400000000003</v>
      </c>
      <c r="H22" s="18">
        <v>359.37258000000003</v>
      </c>
      <c r="I22" s="18">
        <v>359.37258000000003</v>
      </c>
      <c r="J22" s="18">
        <v>359.37258000000003</v>
      </c>
      <c r="K22" s="18">
        <v>359.37258000000003</v>
      </c>
      <c r="L22" s="18">
        <v>359.37258000000003</v>
      </c>
      <c r="M22" s="18">
        <v>359.37258000000003</v>
      </c>
      <c r="N22" s="18">
        <v>359.37258000000003</v>
      </c>
      <c r="O22" s="18">
        <v>359.37258000000003</v>
      </c>
      <c r="P22" s="18">
        <v>359.37258000000003</v>
      </c>
      <c r="Q22" s="18">
        <v>359.37258000000003</v>
      </c>
      <c r="R22" s="18">
        <v>359.37258000000003</v>
      </c>
      <c r="S22" s="18">
        <v>359.37258000000003</v>
      </c>
      <c r="T22" s="18">
        <v>359.37258000000003</v>
      </c>
      <c r="U22" s="18">
        <v>359.37258000000003</v>
      </c>
    </row>
    <row r="23" spans="1:21" s="31" customFormat="1" ht="15" x14ac:dyDescent="0.25">
      <c r="A23" s="21" t="s">
        <v>21</v>
      </c>
      <c r="B23" s="20" t="s">
        <v>1</v>
      </c>
      <c r="C23" s="27" t="s">
        <v>0</v>
      </c>
      <c r="D23" s="18">
        <v>32.229999999999997</v>
      </c>
      <c r="E23" s="18">
        <v>32.229999999999997</v>
      </c>
      <c r="F23" s="18">
        <v>32.229999999999997</v>
      </c>
      <c r="G23" s="18">
        <v>32.229999999999997</v>
      </c>
      <c r="H23" s="18">
        <v>32.283499999999997</v>
      </c>
      <c r="I23" s="18">
        <v>32.283499999999997</v>
      </c>
      <c r="J23" s="18">
        <v>32.283499999999997</v>
      </c>
      <c r="K23" s="18">
        <v>32.283499999999997</v>
      </c>
      <c r="L23" s="18">
        <v>32.283499999999997</v>
      </c>
      <c r="M23" s="18">
        <v>32.283499999999997</v>
      </c>
      <c r="N23" s="18">
        <v>32.283499999999997</v>
      </c>
      <c r="O23" s="18">
        <v>32.283499999999997</v>
      </c>
      <c r="P23" s="18">
        <v>32.283499999999997</v>
      </c>
      <c r="Q23" s="18">
        <v>32.283499999999997</v>
      </c>
      <c r="R23" s="18">
        <v>32.283499999999997</v>
      </c>
      <c r="S23" s="18">
        <v>32.283499999999997</v>
      </c>
      <c r="T23" s="18">
        <v>32.283499999999997</v>
      </c>
      <c r="U23" s="18">
        <v>32.283499999999997</v>
      </c>
    </row>
    <row r="24" spans="1:21" s="25" customFormat="1" ht="15" x14ac:dyDescent="0.25">
      <c r="A24" s="21" t="s">
        <v>20</v>
      </c>
      <c r="B24" s="22" t="s">
        <v>19</v>
      </c>
      <c r="C24" s="27" t="s">
        <v>18</v>
      </c>
      <c r="D24" s="18">
        <v>373</v>
      </c>
      <c r="E24" s="18">
        <v>357</v>
      </c>
      <c r="F24" s="18">
        <v>331</v>
      </c>
      <c r="G24" s="18">
        <v>321</v>
      </c>
      <c r="H24" s="18">
        <v>305</v>
      </c>
      <c r="I24" s="18">
        <v>302</v>
      </c>
      <c r="J24" s="18">
        <v>299</v>
      </c>
      <c r="K24" s="18">
        <v>296</v>
      </c>
      <c r="L24" s="18">
        <v>293</v>
      </c>
      <c r="M24" s="18">
        <v>290</v>
      </c>
      <c r="N24" s="18">
        <v>287</v>
      </c>
      <c r="O24" s="18">
        <v>284</v>
      </c>
      <c r="P24" s="18">
        <v>280</v>
      </c>
      <c r="Q24" s="18">
        <v>259</v>
      </c>
      <c r="R24" s="18">
        <v>251</v>
      </c>
      <c r="S24" s="18">
        <v>243</v>
      </c>
      <c r="T24" s="18">
        <v>235</v>
      </c>
      <c r="U24" s="18">
        <v>234</v>
      </c>
    </row>
    <row r="25" spans="1:21" s="25" customFormat="1" ht="28.5" x14ac:dyDescent="0.25">
      <c r="A25" s="30" t="s">
        <v>17</v>
      </c>
      <c r="B25" s="29" t="s">
        <v>16</v>
      </c>
      <c r="C25" s="27"/>
      <c r="D25" s="18"/>
      <c r="E25" s="18"/>
      <c r="F25" s="18"/>
      <c r="G25" s="18"/>
      <c r="H25" s="18"/>
      <c r="I25" s="1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s="25" customFormat="1" ht="15" x14ac:dyDescent="0.25">
      <c r="A26" s="21" t="s">
        <v>15</v>
      </c>
      <c r="B26" s="22" t="s">
        <v>14</v>
      </c>
      <c r="C26" s="27" t="s">
        <v>13</v>
      </c>
      <c r="D26" s="26">
        <v>6.5523596038408888E-4</v>
      </c>
      <c r="E26" s="26">
        <v>3.4459160910002046E-3</v>
      </c>
      <c r="F26" s="26">
        <v>1.1164875903913094E-3</v>
      </c>
      <c r="G26" s="26">
        <v>2.5541270166287676E-3</v>
      </c>
      <c r="H26" s="26">
        <v>7.4044554600046029E-4</v>
      </c>
      <c r="I26" s="26">
        <v>1.5709050883458673E-2</v>
      </c>
      <c r="J26" s="26">
        <v>2.6211640335123455E-2</v>
      </c>
      <c r="K26" s="26">
        <v>1.5402666357135065E-2</v>
      </c>
      <c r="L26" s="26">
        <v>1.1868479952289976E-2</v>
      </c>
      <c r="M26" s="26">
        <v>1.5394152418170349E-2</v>
      </c>
      <c r="N26" s="26">
        <v>1.7421254063949419E-2</v>
      </c>
      <c r="O26" s="26">
        <v>1.3570391161291634E-2</v>
      </c>
      <c r="P26" s="26">
        <v>1.1315134123266736E-2</v>
      </c>
      <c r="Q26" s="26">
        <v>1.1047599653648236E-2</v>
      </c>
      <c r="R26" s="26">
        <v>1.0788100128069111E-2</v>
      </c>
      <c r="S26" s="26">
        <v>1.0581156878853325E-2</v>
      </c>
      <c r="T26" s="26">
        <v>8.6377130532048294E-3</v>
      </c>
      <c r="U26" s="26">
        <v>8.1732198971029256E-3</v>
      </c>
    </row>
    <row r="27" spans="1:21" s="17" customFormat="1" ht="15" x14ac:dyDescent="0.25">
      <c r="A27" s="21" t="s">
        <v>12</v>
      </c>
      <c r="B27" s="22" t="s">
        <v>11</v>
      </c>
      <c r="C27" s="19" t="s">
        <v>0</v>
      </c>
      <c r="D27" s="24">
        <v>0.2432</v>
      </c>
      <c r="E27" s="24">
        <v>1.2790000000000001</v>
      </c>
      <c r="F27" s="24">
        <v>0.41439999999999999</v>
      </c>
      <c r="G27" s="24">
        <v>0.94799999999999995</v>
      </c>
      <c r="H27" s="24">
        <v>0.28999999999999998</v>
      </c>
      <c r="I27" s="24">
        <v>6.1525452895359614</v>
      </c>
      <c r="J27" s="24">
        <v>10.26594830402434</v>
      </c>
      <c r="K27" s="24">
        <v>6.0325479269834004</v>
      </c>
      <c r="L27" s="24">
        <v>4.6483623336724795</v>
      </c>
      <c r="M27" s="24">
        <v>6.02921339102312</v>
      </c>
      <c r="N27" s="24">
        <v>6.8231400753704996</v>
      </c>
      <c r="O27" s="24">
        <v>5.3149262062981295</v>
      </c>
      <c r="P27" s="24">
        <v>4.4316410753928874</v>
      </c>
      <c r="Q27" s="24">
        <v>4.3268595737572264</v>
      </c>
      <c r="R27" s="24">
        <v>4.2252250068070465</v>
      </c>
      <c r="S27" s="24">
        <v>4.1441744250367281</v>
      </c>
      <c r="T27" s="24">
        <v>3.383012834583035</v>
      </c>
      <c r="U27" s="24">
        <v>3.2010912658773352</v>
      </c>
    </row>
    <row r="28" spans="1:21" s="17" customFormat="1" ht="15" x14ac:dyDescent="0.25">
      <c r="A28" s="21" t="s">
        <v>10</v>
      </c>
      <c r="B28" s="20" t="s">
        <v>3</v>
      </c>
      <c r="C28" s="19" t="s">
        <v>0</v>
      </c>
      <c r="D28" s="24">
        <v>0.2432</v>
      </c>
      <c r="E28" s="24">
        <v>1.2790000000000001</v>
      </c>
      <c r="F28" s="24">
        <v>0.41439999999999999</v>
      </c>
      <c r="G28" s="18">
        <v>0.94799999999999995</v>
      </c>
      <c r="H28" s="18">
        <v>0.28999999999999998</v>
      </c>
      <c r="I28" s="18">
        <v>4.4278571428571425</v>
      </c>
      <c r="J28" s="18">
        <v>8.8780115646258508</v>
      </c>
      <c r="K28" s="23">
        <v>4.329255587949465</v>
      </c>
      <c r="L28" s="18">
        <v>3.260425594273991</v>
      </c>
      <c r="M28" s="18">
        <v>3.599393844569466</v>
      </c>
      <c r="N28" s="18">
        <v>3.5188831729955465</v>
      </c>
      <c r="O28" s="18">
        <v>3.3986060433216645</v>
      </c>
      <c r="P28" s="18">
        <v>3.557203719471588</v>
      </c>
      <c r="Q28" s="18">
        <v>3.452422217835927</v>
      </c>
      <c r="R28" s="18">
        <v>3.350787650885747</v>
      </c>
      <c r="S28" s="18">
        <v>3.2697370691154286</v>
      </c>
      <c r="T28" s="18">
        <v>3.383012834583035</v>
      </c>
      <c r="U28" s="18">
        <v>3.2010912658773352</v>
      </c>
    </row>
    <row r="29" spans="1:21" s="17" customFormat="1" ht="15" x14ac:dyDescent="0.25">
      <c r="A29" s="21" t="s">
        <v>9</v>
      </c>
      <c r="B29" s="20" t="s">
        <v>1</v>
      </c>
      <c r="C29" s="19" t="s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</row>
    <row r="30" spans="1:21" s="17" customFormat="1" ht="15" x14ac:dyDescent="0.25">
      <c r="A30" s="21" t="s">
        <v>8</v>
      </c>
      <c r="B30" s="20" t="s">
        <v>7</v>
      </c>
      <c r="C30" s="19" t="s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1.7246881466788184</v>
      </c>
      <c r="J30" s="18">
        <v>1.3879367393984883</v>
      </c>
      <c r="K30" s="18">
        <v>1.7032923390339356</v>
      </c>
      <c r="L30" s="18">
        <v>1.3879367393984883</v>
      </c>
      <c r="M30" s="18">
        <v>2.4298195464536536</v>
      </c>
      <c r="N30" s="18">
        <v>3.3042569023749535</v>
      </c>
      <c r="O30" s="18">
        <v>1.9163201629764652</v>
      </c>
      <c r="P30" s="18">
        <v>0.87443735592129967</v>
      </c>
      <c r="Q30" s="18">
        <v>0.87443735592129967</v>
      </c>
      <c r="R30" s="18">
        <v>0.87443735592129967</v>
      </c>
      <c r="S30" s="18">
        <v>0.87443735592129967</v>
      </c>
      <c r="T30" s="18">
        <v>0</v>
      </c>
      <c r="U30" s="18">
        <v>0</v>
      </c>
    </row>
    <row r="31" spans="1:21" s="17" customFormat="1" ht="15" x14ac:dyDescent="0.25">
      <c r="A31" s="21" t="s">
        <v>6</v>
      </c>
      <c r="B31" s="22" t="s">
        <v>5</v>
      </c>
      <c r="C31" s="19" t="s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0.5868888888888889</v>
      </c>
      <c r="J31" s="18">
        <v>0.47513227513227513</v>
      </c>
      <c r="K31" s="18">
        <v>0.71615016376921137</v>
      </c>
      <c r="L31" s="18">
        <v>0.41349026383039988</v>
      </c>
      <c r="M31" s="18">
        <v>0.7215100703924805</v>
      </c>
      <c r="N31" s="18">
        <v>0.77168621550849115</v>
      </c>
      <c r="O31" s="18">
        <v>0.82340723377759428</v>
      </c>
      <c r="P31" s="18">
        <v>0.87674386760385992</v>
      </c>
      <c r="Q31" s="18">
        <v>0.92057673673257334</v>
      </c>
      <c r="R31" s="18">
        <v>0.94621426579481327</v>
      </c>
      <c r="S31" s="18">
        <v>0.90286175820727665</v>
      </c>
      <c r="T31" s="18">
        <v>0.24062800964179601</v>
      </c>
      <c r="U31" s="18">
        <v>0.61388231812863836</v>
      </c>
    </row>
    <row r="32" spans="1:21" s="17" customFormat="1" ht="15" x14ac:dyDescent="0.25">
      <c r="A32" s="21" t="s">
        <v>4</v>
      </c>
      <c r="B32" s="20" t="s">
        <v>3</v>
      </c>
      <c r="C32" s="19" t="s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</row>
    <row r="33" spans="1:21" s="17" customFormat="1" ht="15" x14ac:dyDescent="0.25">
      <c r="A33" s="21" t="s">
        <v>2</v>
      </c>
      <c r="B33" s="20" t="s">
        <v>1</v>
      </c>
      <c r="C33" s="19" t="s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0.5868888888888889</v>
      </c>
      <c r="J33" s="18">
        <v>0.47513227513227513</v>
      </c>
      <c r="K33" s="18">
        <v>0.71615016376921137</v>
      </c>
      <c r="L33" s="18">
        <v>0.41349026383039988</v>
      </c>
      <c r="M33" s="18">
        <v>0.7215100703924805</v>
      </c>
      <c r="N33" s="18">
        <v>0.77168621550849115</v>
      </c>
      <c r="O33" s="18">
        <v>0.82340723377759428</v>
      </c>
      <c r="P33" s="18">
        <v>0.87674386760385992</v>
      </c>
      <c r="Q33" s="18">
        <v>0.92057673673257334</v>
      </c>
      <c r="R33" s="18">
        <v>0.94621426579481327</v>
      </c>
      <c r="S33" s="18">
        <v>0.90286175820727665</v>
      </c>
      <c r="T33" s="18">
        <v>0.24062800964179601</v>
      </c>
      <c r="U33" s="18">
        <v>0.61388231812863836</v>
      </c>
    </row>
    <row r="35" spans="1:21" ht="26.25" x14ac:dyDescent="0.4">
      <c r="A35" s="14"/>
      <c r="B35" s="14"/>
      <c r="C35" s="14"/>
      <c r="D35" s="14"/>
      <c r="E35" s="6"/>
      <c r="F35" s="14"/>
      <c r="G35" s="14"/>
      <c r="H35" s="14"/>
      <c r="I35" s="14"/>
      <c r="J35" s="6"/>
      <c r="K35" s="4"/>
      <c r="L35" s="12"/>
      <c r="M35" s="12"/>
      <c r="N35" s="12"/>
      <c r="O35" s="16"/>
      <c r="P35" s="16"/>
      <c r="Q35" s="16"/>
      <c r="R35" s="12"/>
      <c r="S35" s="16"/>
      <c r="T35" s="15"/>
    </row>
    <row r="36" spans="1:21" ht="26.25" x14ac:dyDescent="0.4">
      <c r="A36" s="14"/>
      <c r="B36" s="14"/>
      <c r="C36" s="14"/>
      <c r="D36" s="14"/>
      <c r="E36" s="6"/>
      <c r="F36" s="14"/>
      <c r="G36" s="14"/>
      <c r="H36" s="14"/>
      <c r="I36" s="14"/>
      <c r="J36" s="6"/>
      <c r="K36" s="4"/>
      <c r="L36" s="12"/>
      <c r="M36" s="6"/>
      <c r="N36" s="4"/>
      <c r="O36" s="4"/>
      <c r="P36" s="4"/>
      <c r="Q36" s="4"/>
      <c r="R36" s="11"/>
      <c r="S36" s="4"/>
      <c r="T36" s="3"/>
    </row>
    <row r="37" spans="1:21" ht="26.25" x14ac:dyDescent="0.4">
      <c r="A37" s="13"/>
      <c r="B37" s="13"/>
      <c r="C37" s="13"/>
      <c r="D37" s="13"/>
      <c r="E37" s="6"/>
      <c r="F37" s="13"/>
      <c r="G37" s="13"/>
      <c r="H37" s="13"/>
      <c r="I37" s="13"/>
      <c r="J37" s="6"/>
      <c r="K37" s="4"/>
      <c r="L37" s="12"/>
      <c r="M37" s="6"/>
      <c r="N37" s="4"/>
      <c r="O37" s="4"/>
      <c r="P37" s="4"/>
      <c r="Q37" s="4"/>
      <c r="R37" s="11"/>
      <c r="S37" s="4"/>
      <c r="T37" s="3"/>
    </row>
    <row r="38" spans="1:21" ht="26.25" x14ac:dyDescent="0.4">
      <c r="A38" s="4"/>
      <c r="B38" s="4"/>
      <c r="C38" s="11"/>
      <c r="D38" s="6"/>
      <c r="E38" s="6"/>
      <c r="F38" s="4"/>
      <c r="G38" s="6"/>
      <c r="H38" s="11"/>
      <c r="I38" s="6"/>
      <c r="J38" s="6"/>
      <c r="K38" s="4"/>
      <c r="L38" s="4"/>
      <c r="M38" s="6"/>
      <c r="N38" s="4"/>
      <c r="O38" s="10"/>
      <c r="P38" s="10"/>
      <c r="Q38" s="10"/>
      <c r="R38" s="11"/>
      <c r="S38" s="10"/>
      <c r="T38" s="9"/>
    </row>
    <row r="39" spans="1:21" ht="48" customHeight="1" x14ac:dyDescent="0.4">
      <c r="A39" s="5"/>
      <c r="B39" s="5"/>
      <c r="C39" s="5"/>
      <c r="D39" s="5"/>
      <c r="E39" s="6"/>
      <c r="F39" s="8"/>
      <c r="G39" s="6"/>
      <c r="H39" s="7"/>
      <c r="I39" s="6"/>
      <c r="J39" s="6"/>
      <c r="K39" s="4"/>
      <c r="L39" s="6"/>
      <c r="M39" s="5"/>
      <c r="N39" s="5"/>
      <c r="O39" s="4"/>
      <c r="P39" s="4"/>
      <c r="Q39" s="4"/>
      <c r="R39" s="5"/>
      <c r="S39" s="4"/>
      <c r="T39" s="3"/>
    </row>
  </sheetData>
  <mergeCells count="14">
    <mergeCell ref="A36:D36"/>
    <mergeCell ref="F36:I36"/>
    <mergeCell ref="B6:U6"/>
    <mergeCell ref="A8:A9"/>
    <mergeCell ref="B8:B9"/>
    <mergeCell ref="C8:C9"/>
    <mergeCell ref="A15:A16"/>
    <mergeCell ref="B15:B16"/>
    <mergeCell ref="Q4:U4"/>
    <mergeCell ref="A35:D35"/>
    <mergeCell ref="F35:I35"/>
    <mergeCell ref="Q1:U1"/>
    <mergeCell ref="Q2:U2"/>
    <mergeCell ref="Q3:X3"/>
  </mergeCells>
  <conditionalFormatting sqref="F3:F4">
    <cfRule type="duplicateValues" dxfId="1" priority="2" stopIfTrue="1"/>
  </conditionalFormatting>
  <conditionalFormatting sqref="G38:G39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Юрьевна</dc:creator>
  <cp:lastModifiedBy>Митрофанова Екатерина Юрьевна</cp:lastModifiedBy>
  <dcterms:created xsi:type="dcterms:W3CDTF">2023-06-26T09:38:14Z</dcterms:created>
  <dcterms:modified xsi:type="dcterms:W3CDTF">2023-06-26T09:38:30Z</dcterms:modified>
</cp:coreProperties>
</file>