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915" activeTab="0"/>
  </bookViews>
  <sheets>
    <sheet name="2023-2025" sheetId="1" r:id="rId1"/>
  </sheets>
  <definedNames>
    <definedName name="_xlnm.Print_Titles" localSheetId="0">'2023-2025'!$16:$17</definedName>
    <definedName name="_xlnm.Print_Area" localSheetId="0">'2023-2025'!$A$4:$E$56</definedName>
  </definedNames>
  <calcPr fullCalcOnLoad="1"/>
</workbook>
</file>

<file path=xl/sharedStrings.xml><?xml version="1.0" encoding="utf-8"?>
<sst xmlns="http://schemas.openxmlformats.org/spreadsheetml/2006/main" count="83" uniqueCount="62">
  <si>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</si>
  <si>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</si>
  <si>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</si>
  <si>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</si>
  <si>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</si>
  <si>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</si>
  <si>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</si>
  <si>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</si>
  <si>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</si>
  <si>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</si>
  <si>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</si>
  <si>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</si>
  <si>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</si>
  <si>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</si>
  <si>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</si>
  <si>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</si>
  <si>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</si>
  <si>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</si>
  <si>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</si>
  <si>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</si>
  <si>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</si>
  <si>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Муниципальная программа  "Комплексное благоустройство территории"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</si>
  <si>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</si>
  <si>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</si>
  <si>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</si>
  <si>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Мероприятия, обеспечивающие функционирование и развитие учреждений</t>
  </si>
  <si>
    <t>2.2.</t>
  </si>
  <si>
    <t>2.2.1.</t>
  </si>
  <si>
    <t>3.2.</t>
  </si>
  <si>
    <t>4</t>
  </si>
  <si>
    <t>5</t>
  </si>
  <si>
    <t>Приложение 5</t>
  </si>
  <si>
    <t>2023 год</t>
  </si>
  <si>
    <t>2.1.3.</t>
  </si>
  <si>
    <t>Строительство автодороги к кладбищу западнее пересечения автодорог Соликамск-Кунгур и пр-та Ленина</t>
  </si>
  <si>
    <t>2024 год</t>
  </si>
  <si>
    <t>2.1.4.</t>
  </si>
  <si>
    <t>Базовый объем  муниципального дорожного фонда муниципального образования "Город Березники" Пермского края</t>
  </si>
  <si>
    <t>Иные расходы, не включаемые в  базовый объем  муниципального дорожного фонда муниципального образования "Город Березники" Пермского края</t>
  </si>
  <si>
    <t>2.1.2.1.</t>
  </si>
  <si>
    <t>2.1.1.1</t>
  </si>
  <si>
    <t>Наименование муниципальной программы, 
направления расходов</t>
  </si>
  <si>
    <t>2.1.5.</t>
  </si>
  <si>
    <t>Строительство автодороги от перекрестка улиц 8 Марта - Ивачева в г.Усолье до ул.Ивана Дощеникова в г.Березники</t>
  </si>
  <si>
    <t>2.1.6.</t>
  </si>
  <si>
    <t>благоустройство дворовых территорий</t>
  </si>
  <si>
    <t>Реализация мероприятий комплексных планов развития муниципальных образований территорий Верхнекамья (краевой бюджет)</t>
  </si>
  <si>
    <t>Реализация муниципальных программ формирования современной городской среды (благоустройство дворовых территорий)</t>
  </si>
  <si>
    <t>2.1.3.1.</t>
  </si>
  <si>
    <t>2.1.7.</t>
  </si>
  <si>
    <t>2.1.4.1.</t>
  </si>
  <si>
    <t>Реализация мероприятий комплексных планов развития муниципальных образований территорий Верхнекамья (местный бюджет)</t>
  </si>
  <si>
    <t>2025 год</t>
  </si>
  <si>
    <t>Муниципальная программа "Формирование современной городской среды на территории муниципального образования "Город Березники" Пермского края</t>
  </si>
  <si>
    <t xml:space="preserve">Распределение средств муниципального дорожного фонда
 муниципального образования "Город Березники" Пермского края 
на 2023 год и плановый период 2024-2025 годов                                          </t>
  </si>
  <si>
    <t>2.1.3.2.</t>
  </si>
  <si>
    <t>2.1.1.2.</t>
  </si>
  <si>
    <t>от 08.12.2022 №384</t>
  </si>
  <si>
    <t>от ______ № __________</t>
  </si>
  <si>
    <t>1.1.3.1.</t>
  </si>
  <si>
    <t>1.1.5.</t>
  </si>
  <si>
    <t>2.1.1.3.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</si>
</sst>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  <numFmt numFmtId="176" formatCode="#,##0_ ;[Red]\-#,##0\ "/>
    <numFmt numFmtId="177" formatCode="#,##0.0_ ;[Red]\-#,##0.0\ "/>
    <numFmt numFmtId="178" formatCode="#,##0.0;\-#,##0.0"/>
    <numFmt numFmtId="179" formatCode="#,##0.0"/>
    <numFmt numFmtId="180" formatCode="#,##0.000"/>
    <numFmt numFmtId="181" formatCode="0_ ;[Red]\-0\ "/>
    <numFmt numFmtId="182" formatCode="#,##0_р_."/>
    <numFmt numFmtId="183" formatCode="#,##0.0_ ;\-#,##0.0\ "/>
    <numFmt numFmtId="184" formatCode="#,##0.00_ ;[Red]\-#,##0.00\ "/>
    <numFmt numFmtId="185" formatCode="0.000%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;[Red]\-#,##0.0"/>
    <numFmt numFmtId="203" formatCode="0.0_ ;[Red]\-0.0\ "/>
    <numFmt numFmtId="204" formatCode="d\ mmmm\,\ yyyy"/>
    <numFmt numFmtId="205" formatCode="#,##0.000_ ;[Red]\-#,##0.000\ "/>
    <numFmt numFmtId="206" formatCode="_*\ &quot; &quot;_-"/>
    <numFmt numFmtId="207" formatCode="_-* #,##0_-;\-* #,##0_-;_-* &quot; &quot;_-;_-@_-"/>
    <numFmt numFmtId="208" formatCode="_-* #,##0.0&quot;р.&quot;_-;\-* #,##0.0&quot;р.&quot;_-;_-* &quot;-&quot;?&quot;р.&quot;_-;_-@_-"/>
    <numFmt numFmtId="209" formatCode="_-* #,##0.0_р_._-;\-* #,##0.0_р_._-;_-* &quot;-&quot;?_р_._-;_-@_-"/>
    <numFmt numFmtId="210" formatCode="_-* #,##0.00_р_._-;\-* #,##0.00_р_._-;_-* &quot;-&quot;?_р_._-;_-@_-"/>
    <numFmt numFmtId="211" formatCode="_-* #,##0_р_._-;\-* #,##0_р_._-;_-* &quot;-&quot;?_р_._-;_-@_-"/>
    <numFmt numFmtId="212" formatCode="[$-FC19]d\ mmmm\ yyyy\ &quot;г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\ #,###,###"/>
    <numFmt numFmtId="218" formatCode="#,###,###"/>
    <numFmt numFmtId="219" formatCode="0.0000"/>
    <numFmt numFmtId="220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9" fontId="27" fillId="24" borderId="10" xfId="56" applyNumberFormat="1" applyFont="1" applyFill="1" applyBorder="1" applyAlignment="1">
      <alignment horizontal="right" vertical="top"/>
      <protection/>
    </xf>
    <xf numFmtId="179" fontId="27" fillId="0" borderId="10" xfId="0" applyNumberFormat="1" applyFont="1" applyFill="1" applyBorder="1" applyAlignment="1">
      <alignment horizontal="right" vertical="top"/>
    </xf>
    <xf numFmtId="179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179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8" fillId="0" borderId="0" xfId="56" applyNumberFormat="1" applyFont="1" applyFill="1" applyAlignment="1">
      <alignment horizontal="center" vertical="top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56"/>
  <sheetViews>
    <sheetView tabSelected="1" view="pageBreakPreview" zoomScaleSheetLayoutView="100" zoomScalePageLayoutView="0" workbookViewId="0" topLeftCell="A1">
      <selection activeCell="C50" sqref="C50"/>
    </sheetView>
  </sheetViews>
  <sheetFormatPr defaultColWidth="9.00390625" defaultRowHeight="12.75"/>
  <cols>
    <col min="1" max="1" width="7.375" style="1" customWidth="1"/>
    <col min="2" max="2" width="86.00390625" style="1" customWidth="1"/>
    <col min="3" max="3" width="12.75390625" style="4" customWidth="1"/>
    <col min="4" max="4" width="12.25390625" style="4" customWidth="1"/>
    <col min="5" max="5" width="11.875" style="4" customWidth="1"/>
    <col min="6" max="16384" width="9.125" style="4" customWidth="1"/>
  </cols>
  <sheetData>
    <row r="4" spans="3:5" ht="15">
      <c r="C4" s="23"/>
      <c r="D4" s="24"/>
      <c r="E4" s="25" t="s">
        <v>31</v>
      </c>
    </row>
    <row r="5" spans="3:5" ht="15">
      <c r="C5" s="23"/>
      <c r="D5" s="24"/>
      <c r="E5" s="25" t="s">
        <v>8</v>
      </c>
    </row>
    <row r="6" spans="3:5" ht="15">
      <c r="C6" s="28" t="s">
        <v>58</v>
      </c>
      <c r="D6" s="28"/>
      <c r="E6" s="28"/>
    </row>
    <row r="7" spans="3:5" ht="15">
      <c r="C7" s="27"/>
      <c r="D7" s="27"/>
      <c r="E7" s="27"/>
    </row>
    <row r="8" spans="3:5" ht="15">
      <c r="C8" s="27"/>
      <c r="D8" s="27"/>
      <c r="E8" s="27"/>
    </row>
    <row r="9" spans="3:5" ht="15">
      <c r="C9" s="23"/>
      <c r="D9" s="24"/>
      <c r="E9" s="25" t="s">
        <v>31</v>
      </c>
    </row>
    <row r="10" spans="3:5" ht="15">
      <c r="C10" s="23"/>
      <c r="D10" s="24"/>
      <c r="E10" s="25" t="s">
        <v>8</v>
      </c>
    </row>
    <row r="11" spans="3:5" ht="15">
      <c r="C11" s="28" t="s">
        <v>57</v>
      </c>
      <c r="D11" s="28"/>
      <c r="E11" s="28"/>
    </row>
    <row r="12" ht="8.25" customHeight="1"/>
    <row r="13" ht="11.25" customHeight="1"/>
    <row r="14" spans="1:5" s="7" customFormat="1" ht="62.25" customHeight="1">
      <c r="A14" s="29" t="s">
        <v>54</v>
      </c>
      <c r="B14" s="29"/>
      <c r="C14" s="29"/>
      <c r="D14" s="29"/>
      <c r="E14" s="29"/>
    </row>
    <row r="15" spans="1:5" ht="12.75" customHeight="1">
      <c r="A15" s="2"/>
      <c r="B15" s="5"/>
      <c r="E15" s="26" t="s">
        <v>4</v>
      </c>
    </row>
    <row r="16" spans="1:5" s="3" customFormat="1" ht="35.25" customHeight="1">
      <c r="A16" s="20" t="s">
        <v>3</v>
      </c>
      <c r="B16" s="21" t="s">
        <v>41</v>
      </c>
      <c r="C16" s="22" t="s">
        <v>32</v>
      </c>
      <c r="D16" s="22" t="s">
        <v>35</v>
      </c>
      <c r="E16" s="22" t="s">
        <v>52</v>
      </c>
    </row>
    <row r="17" spans="1:5" s="3" customFormat="1" ht="13.5" customHeight="1">
      <c r="A17" s="13">
        <v>1</v>
      </c>
      <c r="B17" s="14">
        <v>2</v>
      </c>
      <c r="C17" s="15" t="s">
        <v>14</v>
      </c>
      <c r="D17" s="15" t="s">
        <v>29</v>
      </c>
      <c r="E17" s="15" t="s">
        <v>30</v>
      </c>
    </row>
    <row r="18" spans="1:5" s="6" customFormat="1" ht="34.5" customHeight="1">
      <c r="A18" s="11" t="s">
        <v>0</v>
      </c>
      <c r="B18" s="16" t="s">
        <v>37</v>
      </c>
      <c r="C18" s="17">
        <f>C19</f>
        <v>401781.5999999999</v>
      </c>
      <c r="D18" s="17">
        <f>D19</f>
        <v>395676.30000000005</v>
      </c>
      <c r="E18" s="17">
        <f>E19</f>
        <v>410231.10000000003</v>
      </c>
    </row>
    <row r="19" spans="1:5" s="6" customFormat="1" ht="18" customHeight="1">
      <c r="A19" s="11" t="s">
        <v>9</v>
      </c>
      <c r="B19" s="8" t="s">
        <v>21</v>
      </c>
      <c r="C19" s="17">
        <f>C21+C22+C26+C27+C23</f>
        <v>401781.5999999999</v>
      </c>
      <c r="D19" s="17">
        <f>D21+D22+D26+D27+D23</f>
        <v>395676.30000000005</v>
      </c>
      <c r="E19" s="17">
        <f>E21+E22+E26+E27+E23</f>
        <v>410231.10000000003</v>
      </c>
    </row>
    <row r="20" spans="1:5" s="6" customFormat="1" ht="19.5" customHeight="1">
      <c r="A20" s="11"/>
      <c r="B20" s="8" t="s">
        <v>2</v>
      </c>
      <c r="C20" s="18"/>
      <c r="D20" s="18"/>
      <c r="E20" s="18"/>
    </row>
    <row r="21" spans="1:5" s="6" customFormat="1" ht="37.5" customHeight="1">
      <c r="A21" s="11" t="s">
        <v>10</v>
      </c>
      <c r="B21" s="8" t="s">
        <v>20</v>
      </c>
      <c r="C21" s="18">
        <f>333452.5+23074.1+2350.6-775.4-4294.8</f>
        <v>353806.99999999994</v>
      </c>
      <c r="D21" s="18">
        <f>333452.5+14113.2</f>
        <v>347565.7</v>
      </c>
      <c r="E21" s="18">
        <f>333452.5+14113.2</f>
        <v>347565.7</v>
      </c>
    </row>
    <row r="22" spans="1:5" s="6" customFormat="1" ht="21" customHeight="1">
      <c r="A22" s="11" t="s">
        <v>13</v>
      </c>
      <c r="B22" s="8" t="s">
        <v>25</v>
      </c>
      <c r="C22" s="18">
        <v>34277.5</v>
      </c>
      <c r="D22" s="18">
        <v>33632.2</v>
      </c>
      <c r="E22" s="18">
        <v>33632.2</v>
      </c>
    </row>
    <row r="23" spans="1:5" s="6" customFormat="1" ht="52.5" customHeight="1">
      <c r="A23" s="11" t="s">
        <v>11</v>
      </c>
      <c r="B23" s="8" t="s">
        <v>19</v>
      </c>
      <c r="C23" s="18">
        <f>C25</f>
        <v>993.5</v>
      </c>
      <c r="D23" s="18">
        <f>D25</f>
        <v>0</v>
      </c>
      <c r="E23" s="18">
        <f>E25</f>
        <v>0</v>
      </c>
    </row>
    <row r="24" spans="1:5" s="6" customFormat="1" ht="21" customHeight="1">
      <c r="A24" s="11"/>
      <c r="B24" s="8" t="s">
        <v>2</v>
      </c>
      <c r="C24" s="18"/>
      <c r="D24" s="18"/>
      <c r="E24" s="18"/>
    </row>
    <row r="25" spans="1:5" s="6" customFormat="1" ht="21" customHeight="1">
      <c r="A25" s="11" t="s">
        <v>59</v>
      </c>
      <c r="B25" s="8" t="s">
        <v>18</v>
      </c>
      <c r="C25" s="18">
        <v>993.5</v>
      </c>
      <c r="D25" s="18">
        <v>0</v>
      </c>
      <c r="E25" s="18">
        <v>0</v>
      </c>
    </row>
    <row r="26" spans="1:5" s="6" customFormat="1" ht="19.5" customHeight="1">
      <c r="A26" s="11" t="s">
        <v>22</v>
      </c>
      <c r="B26" s="8" t="s">
        <v>18</v>
      </c>
      <c r="C26" s="18">
        <v>8167.3</v>
      </c>
      <c r="D26" s="18">
        <v>11444.5</v>
      </c>
      <c r="E26" s="18">
        <v>25999.3</v>
      </c>
    </row>
    <row r="27" spans="1:5" s="6" customFormat="1" ht="20.25" customHeight="1">
      <c r="A27" s="11" t="s">
        <v>60</v>
      </c>
      <c r="B27" s="8" t="s">
        <v>15</v>
      </c>
      <c r="C27" s="18">
        <v>4536.3</v>
      </c>
      <c r="D27" s="18">
        <v>3033.9</v>
      </c>
      <c r="E27" s="18">
        <v>3033.9</v>
      </c>
    </row>
    <row r="28" spans="1:5" s="6" customFormat="1" ht="33" customHeight="1">
      <c r="A28" s="11" t="s">
        <v>1</v>
      </c>
      <c r="B28" s="8" t="s">
        <v>38</v>
      </c>
      <c r="C28" s="18">
        <f>C29+C50</f>
        <v>219955.6</v>
      </c>
      <c r="D28" s="18">
        <f>D29+D50</f>
        <v>222302.5</v>
      </c>
      <c r="E28" s="18">
        <f>E29+E50</f>
        <v>179639.69999999998</v>
      </c>
    </row>
    <row r="29" spans="1:5" s="6" customFormat="1" ht="24.75" customHeight="1">
      <c r="A29" s="12" t="s">
        <v>5</v>
      </c>
      <c r="B29" s="8" t="s">
        <v>21</v>
      </c>
      <c r="C29" s="18">
        <f>C31+C36+C39+C43+C46+C47+C48</f>
        <v>160050</v>
      </c>
      <c r="D29" s="18">
        <f>D31+D36+D39+D43+D46+D47+D48</f>
        <v>152433.8</v>
      </c>
      <c r="E29" s="18">
        <f>E31+E36+E39+E43+E46+E47+E48</f>
        <v>157989.69999999998</v>
      </c>
    </row>
    <row r="30" spans="1:5" s="6" customFormat="1" ht="15" customHeight="1">
      <c r="A30" s="12"/>
      <c r="B30" s="8" t="s">
        <v>2</v>
      </c>
      <c r="C30" s="18"/>
      <c r="D30" s="18"/>
      <c r="E30" s="18"/>
    </row>
    <row r="31" spans="1:5" s="6" customFormat="1" ht="57" customHeight="1">
      <c r="A31" s="12" t="s">
        <v>6</v>
      </c>
      <c r="B31" s="8" t="s">
        <v>24</v>
      </c>
      <c r="C31" s="18">
        <f>C34+C33+C35</f>
        <v>73864.7</v>
      </c>
      <c r="D31" s="18">
        <f>D34+D33+D35</f>
        <v>92933.8</v>
      </c>
      <c r="E31" s="18">
        <f>E34+E33+E35</f>
        <v>92555.3</v>
      </c>
    </row>
    <row r="32" spans="1:5" s="6" customFormat="1" ht="21" customHeight="1">
      <c r="A32" s="12"/>
      <c r="B32" s="8" t="s">
        <v>2</v>
      </c>
      <c r="C32" s="18"/>
      <c r="D32" s="18"/>
      <c r="E32" s="18"/>
    </row>
    <row r="33" spans="1:5" s="6" customFormat="1" ht="38.25" customHeight="1">
      <c r="A33" s="12" t="s">
        <v>40</v>
      </c>
      <c r="B33" s="8" t="s">
        <v>43</v>
      </c>
      <c r="C33" s="18">
        <v>47379.5</v>
      </c>
      <c r="D33" s="18">
        <v>51639.4</v>
      </c>
      <c r="E33" s="18">
        <v>18495</v>
      </c>
    </row>
    <row r="34" spans="1:5" s="6" customFormat="1" ht="17.25" customHeight="1">
      <c r="A34" s="12" t="s">
        <v>56</v>
      </c>
      <c r="B34" s="8" t="s">
        <v>23</v>
      </c>
      <c r="C34" s="18">
        <f>64342.4-47379.5</f>
        <v>16962.9</v>
      </c>
      <c r="D34" s="18">
        <f>92933.8-51639.4</f>
        <v>41294.4</v>
      </c>
      <c r="E34" s="18">
        <v>74060.3</v>
      </c>
    </row>
    <row r="35" spans="1:5" s="6" customFormat="1" ht="17.25" customHeight="1">
      <c r="A35" s="12" t="s">
        <v>61</v>
      </c>
      <c r="B35" s="8" t="s">
        <v>18</v>
      </c>
      <c r="C35" s="18">
        <v>9522.3</v>
      </c>
      <c r="D35" s="18">
        <v>0</v>
      </c>
      <c r="E35" s="18">
        <v>0</v>
      </c>
    </row>
    <row r="36" spans="1:5" s="6" customFormat="1" ht="33" customHeight="1">
      <c r="A36" s="12" t="s">
        <v>7</v>
      </c>
      <c r="B36" s="8" t="s">
        <v>46</v>
      </c>
      <c r="C36" s="18">
        <f>C38</f>
        <v>36405.5</v>
      </c>
      <c r="D36" s="18">
        <f>D38</f>
        <v>0</v>
      </c>
      <c r="E36" s="18">
        <f>E38</f>
        <v>0</v>
      </c>
    </row>
    <row r="37" spans="1:5" s="6" customFormat="1" ht="17.25" customHeight="1">
      <c r="A37" s="12"/>
      <c r="B37" s="8" t="s">
        <v>2</v>
      </c>
      <c r="C37" s="18"/>
      <c r="D37" s="18"/>
      <c r="E37" s="18"/>
    </row>
    <row r="38" spans="1:5" s="6" customFormat="1" ht="17.25" customHeight="1">
      <c r="A38" s="12" t="s">
        <v>39</v>
      </c>
      <c r="B38" s="8" t="s">
        <v>45</v>
      </c>
      <c r="C38" s="18">
        <v>36405.5</v>
      </c>
      <c r="D38" s="18">
        <v>0</v>
      </c>
      <c r="E38" s="18">
        <v>0</v>
      </c>
    </row>
    <row r="39" spans="1:5" s="6" customFormat="1" ht="52.5" customHeight="1">
      <c r="A39" s="12" t="s">
        <v>33</v>
      </c>
      <c r="B39" s="8" t="s">
        <v>19</v>
      </c>
      <c r="C39" s="18">
        <f>C42+C41</f>
        <v>6967.5</v>
      </c>
      <c r="D39" s="18">
        <f>D42+D41</f>
        <v>10326</v>
      </c>
      <c r="E39" s="18">
        <f>E42+E41</f>
        <v>10283.9</v>
      </c>
    </row>
    <row r="40" spans="1:5" s="6" customFormat="1" ht="15" customHeight="1">
      <c r="A40" s="12"/>
      <c r="B40" s="8" t="s">
        <v>2</v>
      </c>
      <c r="C40" s="18"/>
      <c r="D40" s="18"/>
      <c r="E40" s="18"/>
    </row>
    <row r="41" spans="1:5" s="6" customFormat="1" ht="35.25" customHeight="1">
      <c r="A41" s="12" t="s">
        <v>48</v>
      </c>
      <c r="B41" s="8" t="s">
        <v>43</v>
      </c>
      <c r="C41" s="18">
        <v>5264.4</v>
      </c>
      <c r="D41" s="18">
        <f>5737.7-4617.9</f>
        <v>1119.8000000000002</v>
      </c>
      <c r="E41" s="18">
        <v>0</v>
      </c>
    </row>
    <row r="42" spans="1:5" s="6" customFormat="1" ht="16.5">
      <c r="A42" s="12" t="s">
        <v>55</v>
      </c>
      <c r="B42" s="8" t="s">
        <v>23</v>
      </c>
      <c r="C42" s="18">
        <v>1703.1</v>
      </c>
      <c r="D42" s="18">
        <f>10326-5737.7+4617.9</f>
        <v>9206.2</v>
      </c>
      <c r="E42" s="18">
        <v>10283.9</v>
      </c>
    </row>
    <row r="43" spans="1:5" s="6" customFormat="1" ht="33" customHeight="1">
      <c r="A43" s="12" t="s">
        <v>36</v>
      </c>
      <c r="B43" s="8" t="s">
        <v>51</v>
      </c>
      <c r="C43" s="18">
        <f>C45</f>
        <v>12135.1</v>
      </c>
      <c r="D43" s="18">
        <f>D45</f>
        <v>0</v>
      </c>
      <c r="E43" s="18">
        <f>E45</f>
        <v>0</v>
      </c>
    </row>
    <row r="44" spans="1:5" s="6" customFormat="1" ht="16.5">
      <c r="A44" s="12"/>
      <c r="B44" s="8" t="s">
        <v>2</v>
      </c>
      <c r="C44" s="18"/>
      <c r="D44" s="18"/>
      <c r="E44" s="18"/>
    </row>
    <row r="45" spans="1:5" s="6" customFormat="1" ht="16.5">
      <c r="A45" s="12" t="s">
        <v>50</v>
      </c>
      <c r="B45" s="8" t="s">
        <v>45</v>
      </c>
      <c r="C45" s="18">
        <v>12135.1</v>
      </c>
      <c r="D45" s="18">
        <v>0</v>
      </c>
      <c r="E45" s="18">
        <v>0</v>
      </c>
    </row>
    <row r="46" spans="1:5" s="6" customFormat="1" ht="33.75" customHeight="1">
      <c r="A46" s="12" t="s">
        <v>42</v>
      </c>
      <c r="B46" s="8" t="s">
        <v>34</v>
      </c>
      <c r="C46" s="18">
        <f>24138.4-322.2+2156.8</f>
        <v>25973</v>
      </c>
      <c r="D46" s="18">
        <v>43405.7</v>
      </c>
      <c r="E46" s="18">
        <v>43405.6</v>
      </c>
    </row>
    <row r="47" spans="1:5" s="6" customFormat="1" ht="36.75" customHeight="1">
      <c r="A47" s="12" t="s">
        <v>44</v>
      </c>
      <c r="B47" s="8" t="s">
        <v>43</v>
      </c>
      <c r="C47" s="18">
        <f>600-2+322.2</f>
        <v>920.2</v>
      </c>
      <c r="D47" s="18">
        <v>0</v>
      </c>
      <c r="E47" s="18">
        <v>0</v>
      </c>
    </row>
    <row r="48" spans="1:5" s="6" customFormat="1" ht="19.5" customHeight="1">
      <c r="A48" s="12" t="s">
        <v>49</v>
      </c>
      <c r="B48" s="8" t="s">
        <v>23</v>
      </c>
      <c r="C48" s="18">
        <f>2409.1+1016.9+358</f>
        <v>3784</v>
      </c>
      <c r="D48" s="18">
        <v>5768.3</v>
      </c>
      <c r="E48" s="18">
        <v>11744.9</v>
      </c>
    </row>
    <row r="49" spans="1:5" s="6" customFormat="1" ht="19.5" customHeight="1" hidden="1">
      <c r="A49" s="12"/>
      <c r="B49" s="8"/>
      <c r="C49" s="18"/>
      <c r="D49" s="18"/>
      <c r="E49" s="18"/>
    </row>
    <row r="50" spans="1:5" s="6" customFormat="1" ht="39" customHeight="1">
      <c r="A50" s="12" t="s">
        <v>26</v>
      </c>
      <c r="B50" s="8" t="s">
        <v>53</v>
      </c>
      <c r="C50" s="18">
        <f>C52</f>
        <v>59905.6</v>
      </c>
      <c r="D50" s="18">
        <f>D52</f>
        <v>69868.70000000001</v>
      </c>
      <c r="E50" s="18">
        <f>E52</f>
        <v>21650</v>
      </c>
    </row>
    <row r="51" spans="1:5" s="6" customFormat="1" ht="16.5">
      <c r="A51" s="12"/>
      <c r="B51" s="8" t="s">
        <v>2</v>
      </c>
      <c r="C51" s="18"/>
      <c r="D51" s="18"/>
      <c r="E51" s="18"/>
    </row>
    <row r="52" spans="1:5" s="6" customFormat="1" ht="35.25" customHeight="1">
      <c r="A52" s="12" t="s">
        <v>27</v>
      </c>
      <c r="B52" s="8" t="s">
        <v>47</v>
      </c>
      <c r="C52" s="18">
        <v>59905.6</v>
      </c>
      <c r="D52" s="18">
        <f>69868.6+0.1</f>
        <v>69868.70000000001</v>
      </c>
      <c r="E52" s="18">
        <f>26068-4418</f>
        <v>21650</v>
      </c>
    </row>
    <row r="53" spans="1:5" ht="15" customHeight="1">
      <c r="A53" s="11" t="s">
        <v>16</v>
      </c>
      <c r="B53" s="10" t="s">
        <v>12</v>
      </c>
      <c r="C53" s="19">
        <f>C55+C56</f>
        <v>621737.1999999998</v>
      </c>
      <c r="D53" s="19">
        <f>D55+D56</f>
        <v>617978.8</v>
      </c>
      <c r="E53" s="19">
        <f>E55+E56</f>
        <v>589870.8</v>
      </c>
    </row>
    <row r="54" spans="1:5" ht="16.5">
      <c r="A54" s="12"/>
      <c r="B54" s="9" t="s">
        <v>2</v>
      </c>
      <c r="C54" s="18"/>
      <c r="D54" s="18"/>
      <c r="E54" s="18"/>
    </row>
    <row r="55" spans="1:5" ht="24.75" customHeight="1">
      <c r="A55" s="12" t="s">
        <v>17</v>
      </c>
      <c r="B55" s="8" t="s">
        <v>21</v>
      </c>
      <c r="C55" s="19">
        <f>C29+C19</f>
        <v>561831.5999999999</v>
      </c>
      <c r="D55" s="19">
        <f>D29+D19</f>
        <v>548110.1000000001</v>
      </c>
      <c r="E55" s="19">
        <f>E29+E19</f>
        <v>568220.8</v>
      </c>
    </row>
    <row r="56" spans="1:5" ht="43.5" customHeight="1">
      <c r="A56" s="12" t="s">
        <v>28</v>
      </c>
      <c r="B56" s="8" t="s">
        <v>53</v>
      </c>
      <c r="C56" s="19">
        <f>C50</f>
        <v>59905.6</v>
      </c>
      <c r="D56" s="19">
        <f>D50</f>
        <v>69868.70000000001</v>
      </c>
      <c r="E56" s="19">
        <f>E50</f>
        <v>21650</v>
      </c>
    </row>
  </sheetData>
  <sheetProtection/>
  <mergeCells count="3">
    <mergeCell ref="C11:E11"/>
    <mergeCell ref="A14:E14"/>
    <mergeCell ref="C6:E6"/>
  </mergeCells>
  <printOptions horizontalCentered="1"/>
  <pageMargins left="0.5905511811023623" right="0.1968503937007874" top="0.1968503937007874" bottom="0.1968503937007874" header="0.11811023622047245" footer="0.1968503937007874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Бычина Юлия Аликовна</cp:lastModifiedBy>
  <cp:lastPrinted>2023-07-07T08:39:49Z</cp:lastPrinted>
  <dcterms:created xsi:type="dcterms:W3CDTF">2012-03-05T09:53:56Z</dcterms:created>
  <dcterms:modified xsi:type="dcterms:W3CDTF">2023-07-07T08:40:10Z</dcterms:modified>
  <cp:category/>
  <cp:version/>
  <cp:contentType/>
  <cp:contentStatus/>
</cp:coreProperties>
</file>