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36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'Лист1'!$A$1:$P$941</definedName>
  </definedNames>
  <calcPr fullCalcOnLoad="1"/>
</workbook>
</file>

<file path=xl/sharedStrings.xml><?xml version="1.0" encoding="utf-8"?>
<sst xmlns="http://schemas.openxmlformats.org/spreadsheetml/2006/main" count="2009" uniqueCount="584">
  <si>
    <t>к муниципальной программе</t>
  </si>
  <si>
    <t>№ п/п</t>
  </si>
  <si>
    <t>Наименование муниципальной программы, подпрограммы, основного мероприятия, мероприятия</t>
  </si>
  <si>
    <t>Рз, Пр</t>
  </si>
  <si>
    <t>ЦСР</t>
  </si>
  <si>
    <t>Ответственный исполнитель, соисполнитель</t>
  </si>
  <si>
    <t>В том числе по годам реализации</t>
  </si>
  <si>
    <t>1.</t>
  </si>
  <si>
    <t>2.</t>
  </si>
  <si>
    <t>тыс.руб.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</si>
  <si>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</si>
  <si>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</si>
  <si>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</si>
  <si>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</si>
  <si>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</si>
  <si>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</si>
  <si>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</si>
  <si>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</si>
  <si>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</si>
  <si>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РЕСУРСНОЕ ОБЕСПЕЧЕНИЕ  
реализации муниципальной программы «Развитие системы образования»
                                                                    </t>
  </si>
  <si>
    <t>0113, 0700, 1000</t>
  </si>
  <si>
    <t>01 0 00 00000</t>
  </si>
  <si>
    <t>Всего в т.ч.:</t>
  </si>
  <si>
    <t>местный бюджет</t>
  </si>
  <si>
    <t>краевой бюджет</t>
  </si>
  <si>
    <t>федеральный бюджет</t>
  </si>
  <si>
    <t>01 1 00 00000</t>
  </si>
  <si>
    <t>2.1.</t>
  </si>
  <si>
    <t>0113, 0701</t>
  </si>
  <si>
    <t>01 1 01 00000</t>
  </si>
  <si>
    <t>ответственный исполнитель - Управление образования, соисполнитель – МКУ «ЦБУ»</t>
  </si>
  <si>
    <t>2.1.1.</t>
  </si>
  <si>
    <t>0701</t>
  </si>
  <si>
    <t>01 1 01 16010</t>
  </si>
  <si>
    <t>ответственный исполнитель - Управление образования</t>
  </si>
  <si>
    <t>2.1.2.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</si>
  <si>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</si>
  <si>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01 1 01 23370</t>
  </si>
  <si>
    <t>2.1.3.</t>
  </si>
  <si>
    <t xml:space="preserve">Единая субвенция 
на выполнение отдельных государственных полномочий в сфере образования 
</t>
  </si>
  <si>
    <t>01 1 01 2Н020</t>
  </si>
  <si>
    <t>0113</t>
  </si>
  <si>
    <t>2.2.</t>
  </si>
  <si>
    <t xml:space="preserve">ответственный исполнитель – МКУ «ЦБУ»
</t>
  </si>
  <si>
    <t>01 1 02 00000</t>
  </si>
  <si>
    <t>2.2.1.</t>
  </si>
  <si>
    <t>01 1 02 00160</t>
  </si>
  <si>
    <t>2.2.2.</t>
  </si>
  <si>
    <t>01 1 02 24000</t>
  </si>
  <si>
    <t>2.2.3.</t>
  </si>
  <si>
    <t>01 1 02 2Н420</t>
  </si>
  <si>
    <t>2.2.4.</t>
  </si>
  <si>
    <t xml:space="preserve">Реализация программ развития преобразованных муниципальных образований, 
в том числе 
</t>
  </si>
  <si>
    <t>01 1 02 SP180</t>
  </si>
  <si>
    <t>2.2.4.1.</t>
  </si>
  <si>
    <t>2.2.4.2.</t>
  </si>
  <si>
    <t>Устройство детских игровых площадок</t>
  </si>
  <si>
    <t>2.2.4.1.1.</t>
  </si>
  <si>
    <t>2.2.4.1.2.</t>
  </si>
  <si>
    <t>2.2.4.1.3.</t>
  </si>
  <si>
    <t xml:space="preserve">Управление образования (резерв) </t>
  </si>
  <si>
    <t xml:space="preserve">Ремонт учреждений образования  </t>
  </si>
  <si>
    <t>2.2.4.2.1.</t>
  </si>
  <si>
    <t>2.2.4.2.2.</t>
  </si>
  <si>
    <t>2.2.4.2.3.</t>
  </si>
  <si>
    <t>МАДОУ «Детский сад «Радуга»</t>
  </si>
  <si>
    <t>2.2.4.2.4.</t>
  </si>
  <si>
    <t xml:space="preserve">Ремонт учреждений образования  
города Березники
</t>
  </si>
  <si>
    <t>2.2.4.2.4.1.</t>
  </si>
  <si>
    <t>2.2.4.2.4.2.</t>
  </si>
  <si>
    <t>2.2.4.2.4.3.</t>
  </si>
  <si>
    <t>2.2.4.2.4.4.</t>
  </si>
  <si>
    <t>2.2.4.2.4.5.</t>
  </si>
  <si>
    <t>2.2.4.2.4.6.</t>
  </si>
  <si>
    <t>2.2.4.2.4.7.</t>
  </si>
  <si>
    <t>2.2.4.2.4.8.</t>
  </si>
  <si>
    <t>2.2.4.2.4.9.</t>
  </si>
  <si>
    <t>2.2.4.2.4.10.</t>
  </si>
  <si>
    <t>2.2.4.2.4.11.</t>
  </si>
  <si>
    <t>2.2.4.2.4.12.</t>
  </si>
  <si>
    <t>2.2.4.2.4.13.</t>
  </si>
  <si>
    <t>2.2.4.2.4.14.</t>
  </si>
  <si>
    <t>2.2.4.2.4.15.</t>
  </si>
  <si>
    <t>2.2.4.2.4.16.</t>
  </si>
  <si>
    <t>2.2.4.2.4.17.</t>
  </si>
  <si>
    <t>2.2.4.2.4.18.</t>
  </si>
  <si>
    <t>2.2.4.2.4.19.</t>
  </si>
  <si>
    <t xml:space="preserve">Ремонт учреждений образования города Березники (МАДОУ 
«Детский сад № 44»)
</t>
  </si>
  <si>
    <t>2.2.4.2.4.20.</t>
  </si>
  <si>
    <t>2.2.4.2.4.21.</t>
  </si>
  <si>
    <t>2.2.4.2.4.22.</t>
  </si>
  <si>
    <t>2.2.4.2.4.23.</t>
  </si>
  <si>
    <t>2.2.4.2.4.24.</t>
  </si>
  <si>
    <t>Ремонт учреждений образования города Березники (Управление образования, резерв)</t>
  </si>
  <si>
    <t>2.2.5.</t>
  </si>
  <si>
    <t>2.2.5.1.</t>
  </si>
  <si>
    <t>Установка оконных блоков</t>
  </si>
  <si>
    <t>2.2.5.2.</t>
  </si>
  <si>
    <t>2.2.5.3.</t>
  </si>
  <si>
    <t>2.2.6.</t>
  </si>
  <si>
    <t>01 1 02 SP040</t>
  </si>
  <si>
    <t>01 1 02 62351</t>
  </si>
  <si>
    <t>2.3.</t>
  </si>
  <si>
    <t>01 1 03 00000</t>
  </si>
  <si>
    <t>2.3.1.</t>
  </si>
  <si>
    <t>2.3.2.</t>
  </si>
  <si>
    <t xml:space="preserve">Организация питания детей </t>
  </si>
  <si>
    <t>01 1 03 21970</t>
  </si>
  <si>
    <t>01 1 03 23100</t>
  </si>
  <si>
    <t>2.4.</t>
  </si>
  <si>
    <t>0701, 1003</t>
  </si>
  <si>
    <t>01 1 04 00000</t>
  </si>
  <si>
    <t xml:space="preserve">ответственный исполнитель - Управление образования, соисполнитель – МКУ «ЦБУ»
</t>
  </si>
  <si>
    <t>01 1 04 2Н020</t>
  </si>
  <si>
    <t>0709</t>
  </si>
  <si>
    <t>1003</t>
  </si>
  <si>
    <t>2.4.1.</t>
  </si>
  <si>
    <t>2.4.2.</t>
  </si>
  <si>
    <t>01 1 04 2С170</t>
  </si>
  <si>
    <t>2.5.</t>
  </si>
  <si>
    <t>01 1 05 00000</t>
  </si>
  <si>
    <t>2.5.1.</t>
  </si>
  <si>
    <t>01 1 05 2Н020</t>
  </si>
  <si>
    <t>0701, 0113</t>
  </si>
  <si>
    <t>2.6.</t>
  </si>
  <si>
    <t>01 1 06 00000</t>
  </si>
  <si>
    <t>2.6.1.</t>
  </si>
  <si>
    <t>01 1 06 44640</t>
  </si>
  <si>
    <t>2.6.2.</t>
  </si>
  <si>
    <t>01 1 06 SH070</t>
  </si>
  <si>
    <t>2.7.</t>
  </si>
  <si>
    <t>01 1 Р2 00000</t>
  </si>
  <si>
    <t>2.7.1.</t>
  </si>
  <si>
    <t>01 1 Р2 52320</t>
  </si>
  <si>
    <t>0113, 0701, 0709, 1003</t>
  </si>
  <si>
    <t>3.</t>
  </si>
  <si>
    <t>0113, 0701, 0702, 0709, 10 03</t>
  </si>
  <si>
    <t>01 2 00 00000</t>
  </si>
  <si>
    <t>3.1.</t>
  </si>
  <si>
    <t>0113, 0701, 0702</t>
  </si>
  <si>
    <t>01 2 01 00000</t>
  </si>
  <si>
    <t>3.1.1.</t>
  </si>
  <si>
    <t>01 2 01 17010</t>
  </si>
  <si>
    <t>0702</t>
  </si>
  <si>
    <t>3.1.2.</t>
  </si>
  <si>
    <t>01 2 01 23370</t>
  </si>
  <si>
    <t>3.1.3.</t>
  </si>
  <si>
    <t>01 2 01 2Н020</t>
  </si>
  <si>
    <t>3.1.4.</t>
  </si>
  <si>
    <t>01 2 01 SH040</t>
  </si>
  <si>
    <t>3.1.5.</t>
  </si>
  <si>
    <t>01 2 01 53030</t>
  </si>
  <si>
    <t>3.2.</t>
  </si>
  <si>
    <t>01 2 02 00000</t>
  </si>
  <si>
    <t>3.2.1.</t>
  </si>
  <si>
    <t>01 2 02 00160</t>
  </si>
  <si>
    <t>3.2.2.</t>
  </si>
  <si>
    <t xml:space="preserve">Мероприятия, обеспечивающие функционирование и развитие учреждений </t>
  </si>
  <si>
    <t>01 2 02 24000</t>
  </si>
  <si>
    <t>3.2.3.</t>
  </si>
  <si>
    <t>01 2 02 24100</t>
  </si>
  <si>
    <t>3.2.4.</t>
  </si>
  <si>
    <t xml:space="preserve">Оснащение оборудованием образовательных организаций, реализующих программы общего образования, в соответствии 
с требованиями федерального государственного образовательного стандарта общего образования
</t>
  </si>
  <si>
    <t>01 2 02 2Н720</t>
  </si>
  <si>
    <t>3.2.5.</t>
  </si>
  <si>
    <t>0701, 0702</t>
  </si>
  <si>
    <t>01 2 02 SP180</t>
  </si>
  <si>
    <t>3.2.5.1.</t>
  </si>
  <si>
    <t xml:space="preserve">Устройство детских игровых площадок </t>
  </si>
  <si>
    <t>3.2.5.1.1.</t>
  </si>
  <si>
    <t>3.2.5.1.2.</t>
  </si>
  <si>
    <t>3.2.5.1.3.</t>
  </si>
  <si>
    <t>3.2.5.1.4.</t>
  </si>
  <si>
    <t>3.2.5.1.5.</t>
  </si>
  <si>
    <t>Пыскорский территориальный отдел (МАОУ «Пыскорская СОШ»)</t>
  </si>
  <si>
    <t>3.2.5.1.6.</t>
  </si>
  <si>
    <t>Управление образования (резерв)</t>
  </si>
  <si>
    <t>3.2.5.2.</t>
  </si>
  <si>
    <t xml:space="preserve">Ремонт учреждений образования, 
в том числе
</t>
  </si>
  <si>
    <t>3.2.5.2.2.</t>
  </si>
  <si>
    <t>3.2.5.2.1.</t>
  </si>
  <si>
    <t>Романовский территориальный отдел</t>
  </si>
  <si>
    <t>3.2.5.2.3.</t>
  </si>
  <si>
    <t>3.2.5.2.4.</t>
  </si>
  <si>
    <t>3.2.5.2.5.</t>
  </si>
  <si>
    <t>3.2.5.2.6.</t>
  </si>
  <si>
    <t>3.2.5.2.7.</t>
  </si>
  <si>
    <t>3.2.5.2.8.</t>
  </si>
  <si>
    <t>Ремонт учреждений образования. Орлинский территориальный отдел (МАОУ «Школа № 22»)</t>
  </si>
  <si>
    <t>3.2.5.3.</t>
  </si>
  <si>
    <t>3.2.5.4.</t>
  </si>
  <si>
    <t>3.2.6.</t>
  </si>
  <si>
    <t>01 2 02 SP040</t>
  </si>
  <si>
    <t>3.2.6.1.</t>
  </si>
  <si>
    <t>3.2.6.1.1.</t>
  </si>
  <si>
    <t>3.2.6.1.2.</t>
  </si>
  <si>
    <t>УИЗО (резерв)</t>
  </si>
  <si>
    <t>3.2.6.2.</t>
  </si>
  <si>
    <t>3.2.6.2.1.</t>
  </si>
  <si>
    <t>3.2.6.2.2.</t>
  </si>
  <si>
    <t>3.2.6.3.</t>
  </si>
  <si>
    <t>3.2.6.4.</t>
  </si>
  <si>
    <t>3.2.6.5.</t>
  </si>
  <si>
    <t>Капитальный ремонт зданий общеобразовательных учреждений</t>
  </si>
  <si>
    <t>3.2.6.6.</t>
  </si>
  <si>
    <t>3.2.6.7.</t>
  </si>
  <si>
    <t>3.2.6.8.</t>
  </si>
  <si>
    <t>3.2.7.</t>
  </si>
  <si>
    <t>01 2 02 SH700</t>
  </si>
  <si>
    <t>3.2.8.</t>
  </si>
  <si>
    <t>01 2 02 SФ130</t>
  </si>
  <si>
    <t>3.2.9.</t>
  </si>
  <si>
    <t>Оснащение муниципального общеобразовательного учреждения средствами обучения и воспитания</t>
  </si>
  <si>
    <t>01 2 02 2Н320</t>
  </si>
  <si>
    <t>3.2.10.</t>
  </si>
  <si>
    <t>01 2 02 SH090</t>
  </si>
  <si>
    <t>3.2.11.</t>
  </si>
  <si>
    <t>01 2 02 2Н430</t>
  </si>
  <si>
    <t>3.6.</t>
  </si>
  <si>
    <t>01 2 06 00000</t>
  </si>
  <si>
    <t>3.6.1.</t>
  </si>
  <si>
    <t>01 2 06 44180</t>
  </si>
  <si>
    <t>3.6.2.</t>
  </si>
  <si>
    <t>01 2 06 44190</t>
  </si>
  <si>
    <t>3.6.3.</t>
  </si>
  <si>
    <t>01 2 06 44270</t>
  </si>
  <si>
    <t>3.6.4.</t>
  </si>
  <si>
    <t>01 2 06 44400</t>
  </si>
  <si>
    <t>3.6.5.</t>
  </si>
  <si>
    <t>01 2 06 44510</t>
  </si>
  <si>
    <t>3.6.6.</t>
  </si>
  <si>
    <t>01 2 06 44630</t>
  </si>
  <si>
    <t>3.6.7.</t>
  </si>
  <si>
    <t>01 2 06 SH070</t>
  </si>
  <si>
    <t>3.6.8.</t>
  </si>
  <si>
    <t>01 2 06 2Ж150</t>
  </si>
  <si>
    <t>3.6.9.</t>
  </si>
  <si>
    <t>01 2 06 SФ230</t>
  </si>
  <si>
    <t>3.7.</t>
  </si>
  <si>
    <t>01 2 07 00000</t>
  </si>
  <si>
    <t>3.7.1.</t>
  </si>
  <si>
    <t xml:space="preserve">Обеспечение условий для развития физической культуры и массового спорта
</t>
  </si>
  <si>
    <t>01 2 07 2Ф180</t>
  </si>
  <si>
    <t>3.7.2.</t>
  </si>
  <si>
    <t>01 2 07 SФ320</t>
  </si>
  <si>
    <t>3.8.</t>
  </si>
  <si>
    <t>01 2 D3 00000</t>
  </si>
  <si>
    <t>3.8.1.</t>
  </si>
  <si>
    <t>01 2 D3 64157</t>
  </si>
  <si>
    <t>3.9.</t>
  </si>
  <si>
    <t>01 2 Е1 00000</t>
  </si>
  <si>
    <t>3.9.1.</t>
  </si>
  <si>
    <t>01 2 Е1 51870</t>
  </si>
  <si>
    <t>3.9.2.</t>
  </si>
  <si>
    <t>01 2 Е1 55200</t>
  </si>
  <si>
    <t>3.3.</t>
  </si>
  <si>
    <t>01 2 03 00000</t>
  </si>
  <si>
    <t>3.3.1.</t>
  </si>
  <si>
    <t>01 2 03 21970</t>
  </si>
  <si>
    <t>3.3.2.</t>
  </si>
  <si>
    <t xml:space="preserve">Обеспечение малоимущих семей, имеющих детей в возрасте от 3 до 7 лет, наборами продуктов питания
</t>
  </si>
  <si>
    <t>01 2 03 23100</t>
  </si>
  <si>
    <t>3.3.3.</t>
  </si>
  <si>
    <t>01 2 03 L3040</t>
  </si>
  <si>
    <t>3.4.</t>
  </si>
  <si>
    <t>0702, 1003</t>
  </si>
  <si>
    <t>01 2 04 00000</t>
  </si>
  <si>
    <t>3.4.1.</t>
  </si>
  <si>
    <t>01 2 04 2Н020</t>
  </si>
  <si>
    <t>3.4.2.</t>
  </si>
  <si>
    <t>01 2 04 2С170</t>
  </si>
  <si>
    <t>3.5.</t>
  </si>
  <si>
    <t>0113, 1003</t>
  </si>
  <si>
    <t>01 2 05 00000</t>
  </si>
  <si>
    <t>3.5.1.</t>
  </si>
  <si>
    <t>01 2 05 2Н020</t>
  </si>
  <si>
    <t>4.</t>
  </si>
  <si>
    <t>0703, 1003</t>
  </si>
  <si>
    <t>01 3 00 00000</t>
  </si>
  <si>
    <t>4.1.</t>
  </si>
  <si>
    <t>0703</t>
  </si>
  <si>
    <t>01 3 01 000000</t>
  </si>
  <si>
    <t>4.1.1.</t>
  </si>
  <si>
    <t>01 3 01 18010</t>
  </si>
  <si>
    <t>4.2.</t>
  </si>
  <si>
    <t>4.2.1.</t>
  </si>
  <si>
    <t xml:space="preserve">Мероприятия, обеспечивающие функционирование 
и развитие учреждений 
</t>
  </si>
  <si>
    <t>01 3 02 24000</t>
  </si>
  <si>
    <t>01 3 02 00000</t>
  </si>
  <si>
    <t>4.2.2.</t>
  </si>
  <si>
    <t>01 3 02 SP040</t>
  </si>
  <si>
    <t>4.2.2.1.</t>
  </si>
  <si>
    <t>4.2.2.2.</t>
  </si>
  <si>
    <t xml:space="preserve">Ремонт помещений 
МАУ ДО ДЮЦ «Каскад»
</t>
  </si>
  <si>
    <t>4.2.3.</t>
  </si>
  <si>
    <t xml:space="preserve">Реализация программ развития преобразованных муниципальных образований, в том числе 
</t>
  </si>
  <si>
    <t>01 3 02 SP180</t>
  </si>
  <si>
    <t>4.2.3.1.</t>
  </si>
  <si>
    <t xml:space="preserve">Ремонт учреждений образования города Березники (МАУ ДО ДЮЦ «Каскад») </t>
  </si>
  <si>
    <t>4.2.4.</t>
  </si>
  <si>
    <t>01 3 02 SН540</t>
  </si>
  <si>
    <t>4.3.</t>
  </si>
  <si>
    <t>Основное мероприятие 3 «Оказание мер социальной поддержки работникам образовательных организаций»</t>
  </si>
  <si>
    <t>01 3 03 00000</t>
  </si>
  <si>
    <t>4.3.1.</t>
  </si>
  <si>
    <t xml:space="preserve">Дополнительные меры социальной поддержки педагогических работников организаций дополнительного образования </t>
  </si>
  <si>
    <t>01 3 03 72000</t>
  </si>
  <si>
    <t>5.</t>
  </si>
  <si>
    <t>0707, 0709</t>
  </si>
  <si>
    <t>01 4 00 00000</t>
  </si>
  <si>
    <t>5.1.</t>
  </si>
  <si>
    <t>0707</t>
  </si>
  <si>
    <t>01 4 01 00000</t>
  </si>
  <si>
    <t>5.1.1.</t>
  </si>
  <si>
    <t>01 4 01 19010</t>
  </si>
  <si>
    <t>5.2.</t>
  </si>
  <si>
    <t>01 4 02 00000</t>
  </si>
  <si>
    <t>5.2.1.</t>
  </si>
  <si>
    <t>01 4 02 24000</t>
  </si>
  <si>
    <t>5.3.</t>
  </si>
  <si>
    <t>01 4 03 00000</t>
  </si>
  <si>
    <t>5.3.1.</t>
  </si>
  <si>
    <t>01 4 03 22500</t>
  </si>
  <si>
    <t>5.3.2.</t>
  </si>
  <si>
    <t>01 4 03 2С140</t>
  </si>
  <si>
    <t>6.</t>
  </si>
  <si>
    <t>01 5 00 00000</t>
  </si>
  <si>
    <t>6.1.</t>
  </si>
  <si>
    <t xml:space="preserve">Основное мероприятие 1 «Предоставление психологической поддержки населению» </t>
  </si>
  <si>
    <t>01 5 01 00000</t>
  </si>
  <si>
    <t>6.1.1.</t>
  </si>
  <si>
    <t>01 5 01 19110</t>
  </si>
  <si>
    <t>6.2.</t>
  </si>
  <si>
    <t>01 5 02 00000</t>
  </si>
  <si>
    <t>6.2.1.</t>
  </si>
  <si>
    <t>01 5 02 24000</t>
  </si>
  <si>
    <t>6.3.</t>
  </si>
  <si>
    <t>01 5 03 00000</t>
  </si>
  <si>
    <t>6.3.1.</t>
  </si>
  <si>
    <t>01 5 03 21360</t>
  </si>
  <si>
    <t>6.3.2.</t>
  </si>
  <si>
    <t xml:space="preserve">Формирование здорового образа жизни </t>
  </si>
  <si>
    <t>01 5 03 21370</t>
  </si>
  <si>
    <t>6.3.3.</t>
  </si>
  <si>
    <t>01 5 03 70450,          01 5 03 2Н440</t>
  </si>
  <si>
    <t>6.4.</t>
  </si>
  <si>
    <t>01 5 Е3 00000</t>
  </si>
  <si>
    <t>6.4.1.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</si>
  <si>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</si>
  <si>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 5 Е3 62292</t>
  </si>
  <si>
    <t>7.</t>
  </si>
  <si>
    <t>0709, 1003</t>
  </si>
  <si>
    <t>01 6 00 00000</t>
  </si>
  <si>
    <t>7.1.</t>
  </si>
  <si>
    <t>01 6 01 00000</t>
  </si>
  <si>
    <t>7.1.1.</t>
  </si>
  <si>
    <t>01 6 01 19210</t>
  </si>
  <si>
    <t>7.2.</t>
  </si>
  <si>
    <t>01 6 02 00000</t>
  </si>
  <si>
    <t>7.2.1.</t>
  </si>
  <si>
    <t xml:space="preserve">Мероприятия, обеспечивающие функционирование и развитие учреждений
</t>
  </si>
  <si>
    <t>01 6 02 24000</t>
  </si>
  <si>
    <t>7.3.</t>
  </si>
  <si>
    <t>01 6 03 00000</t>
  </si>
  <si>
    <t>7.3.1.</t>
  </si>
  <si>
    <t xml:space="preserve">Содержание органов 
местного самоуправления 
</t>
  </si>
  <si>
    <t>01 6 03 00020</t>
  </si>
  <si>
    <t>7.3.2.</t>
  </si>
  <si>
    <t>01 6 03 R5500</t>
  </si>
  <si>
    <t>7.3.3.</t>
  </si>
  <si>
    <t>Поощрение за достижение показателей деятельности управленческих команд</t>
  </si>
  <si>
    <t>01 6 03 5549F</t>
  </si>
  <si>
    <t>7.4.</t>
  </si>
  <si>
    <t>01 6 04 00000</t>
  </si>
  <si>
    <t>7.4.1.</t>
  </si>
  <si>
    <t>01 6 04 21000</t>
  </si>
  <si>
    <t>7.4.2.</t>
  </si>
  <si>
    <t>01 6 04 21980</t>
  </si>
  <si>
    <t>7.5.</t>
  </si>
  <si>
    <t xml:space="preserve">Основное мероприятие 5 
«Меры социальной поддержки работников образования»  
</t>
  </si>
  <si>
    <t>01 6 05 00000</t>
  </si>
  <si>
    <t>7.5.1.</t>
  </si>
  <si>
    <t xml:space="preserve">Обеспечение работников учреждений бюджетной сферы Пермского края путевками на санаторно-курортное лечение и оздоровление </t>
  </si>
  <si>
    <t>01 6 05 SC240</t>
  </si>
  <si>
    <t>7.6.</t>
  </si>
  <si>
    <t>2.2.7.</t>
  </si>
  <si>
    <t>Реализация мерприятий комплексных планов развития муниципальных образований территорий Верхнекамья</t>
  </si>
  <si>
    <t>01 1 02 SP310</t>
  </si>
  <si>
    <t>3.2.12.</t>
  </si>
  <si>
    <t>4.1.2.</t>
  </si>
  <si>
    <t>Мероприятия по обеспечению персонифицированного финансирования дополнительного образования детей</t>
  </si>
  <si>
    <t>01 3 01 18020</t>
  </si>
  <si>
    <t>3.10.</t>
  </si>
  <si>
    <t>Основное мероприятие 10 «Федеральный проект «Патриотическое воспитание граждан Российской Федерации»</t>
  </si>
  <si>
    <t>01 2 ЕВ 00000</t>
  </si>
  <si>
    <t>3.10.1.</t>
  </si>
  <si>
    <t>01 2 ЕВ 5179F</t>
  </si>
  <si>
    <t>3.6.9.1.</t>
  </si>
  <si>
    <t>3.6.9.2.</t>
  </si>
  <si>
    <t>3.6.9.3.</t>
  </si>
  <si>
    <t>3.3.4.</t>
  </si>
  <si>
    <t>01 2 03 23710</t>
  </si>
  <si>
    <t>4.2.5.</t>
  </si>
  <si>
    <t>Содержание центров цифрового образования детей «IT-куб»</t>
  </si>
  <si>
    <t>01 3 02 SН620</t>
  </si>
  <si>
    <t xml:space="preserve">МАДОУ «Детский сад № 4 г. Усолье»
</t>
  </si>
  <si>
    <t xml:space="preserve">МАДОУ «Детский сад № 5 г. Усолье» 
</t>
  </si>
  <si>
    <t xml:space="preserve">МАДОУ «Детский сад № 6»
</t>
  </si>
  <si>
    <t xml:space="preserve">МАДОУ «Детский сад № 49»
</t>
  </si>
  <si>
    <t xml:space="preserve">МАДОУ «Детский сад № 58»
</t>
  </si>
  <si>
    <t xml:space="preserve">МАДОУ «Детский сад № 77»
</t>
  </si>
  <si>
    <t xml:space="preserve">МАДОУ «Детский сад № 17»
</t>
  </si>
  <si>
    <t xml:space="preserve">МАДОУ «Детский сад № 24»
</t>
  </si>
  <si>
    <t xml:space="preserve">МАДОУ «Детский сад № 38»
</t>
  </si>
  <si>
    <t xml:space="preserve">МАДОУ «Детский сад № 4»
</t>
  </si>
  <si>
    <t xml:space="preserve">МАДОУ «Детский сад № 72»
</t>
  </si>
  <si>
    <t xml:space="preserve">МАДОУ «Детский сад № 86»
</t>
  </si>
  <si>
    <t xml:space="preserve">МАДОУ «Детский сад № 90»
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</si>
  <si>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образований, в том числе
</t>
  </si>
  <si>
    <t xml:space="preserve">Романовский территориальный отдел (МАОУ «Романовская средняя общеобразовательная школа»)
</t>
  </si>
  <si>
    <t xml:space="preserve">Орлинский территориальный отдел (МАОУ «Орлинская СОШ»)
</t>
  </si>
  <si>
    <t xml:space="preserve">Троицкий территориальный отдел (МАОУ СОШ № 20)
</t>
  </si>
  <si>
    <t xml:space="preserve">Березовский территориальный отдел
</t>
  </si>
  <si>
    <t xml:space="preserve">Пыскорский территориальный отдел
</t>
  </si>
  <si>
    <t xml:space="preserve">Усольский территориальный отдел 
</t>
  </si>
  <si>
    <t xml:space="preserve">Ремонт учреждений образования города Березники (МАОУ «Школа № 7»)
</t>
  </si>
  <si>
    <t xml:space="preserve">Ремонт кровли МАОУ «Орлинская СОШ»
</t>
  </si>
  <si>
    <t xml:space="preserve">Ремонт пищеблоков школ, в том числе
</t>
  </si>
  <si>
    <t xml:space="preserve">Ремонт пищеблока МАОУ СОШ № 17
</t>
  </si>
  <si>
    <t xml:space="preserve">Ремонт пищеблока МАОУ СОШ № 30
</t>
  </si>
  <si>
    <t xml:space="preserve">Ремонт учреждений образования города Березники (МАОУ СОШ № 1)
</t>
  </si>
  <si>
    <t>Мероприятия, обеспечивающие функционирование и развитие учреждений</t>
  </si>
  <si>
    <t>2.2.3.1.</t>
  </si>
  <si>
    <t>3.10.2.</t>
  </si>
  <si>
    <t>01 2 ЕВ 51790</t>
  </si>
  <si>
    <t>3.2.6.9.</t>
  </si>
  <si>
    <t>01 2 02 SP310</t>
  </si>
  <si>
    <t>3.2.13.</t>
  </si>
  <si>
    <t>01 2 02 L7500</t>
  </si>
  <si>
    <t>2.2.5.4.</t>
  </si>
  <si>
    <t>Всего, в т.ч.:</t>
  </si>
  <si>
    <t>Объем финансирования
 по источникам</t>
  </si>
  <si>
    <t xml:space="preserve">Ответственный исполнитель – Управление образования администрации города Березники (далее – Управление образования), соисполнители – Муниципальное казенное учреждение «Управление капитального строительства» (далее – МКУ «УКС»), Управление имущественных 
и земельных отношений  администрации города Березники (далее – УИЗО), Муниципальное казенное учреждение «Центр бухгалтерского учета» 
(далее – МКУ «ЦБУ»), Управление благоустройства администрации города Березники (далее – 
Управление благоустройства), Муниципальное казенное учреждение «Управление 
по эксплуатации административных зданий» (далее – МКУ «УЭАЗ»)
</t>
  </si>
  <si>
    <t>ответственный исполнитель – Управление образования</t>
  </si>
  <si>
    <t xml:space="preserve">ответственный исполнитель –
Управление образования
</t>
  </si>
  <si>
    <t xml:space="preserve">ответственный исполнитель – Управление образования
</t>
  </si>
  <si>
    <t xml:space="preserve">ответственный исполнитель –  МКУ «ЦБУ»
</t>
  </si>
  <si>
    <t xml:space="preserve">ответственный исполнитель – Управление образования, соисполнитель – МКУ «ЦБУ»
</t>
  </si>
  <si>
    <t>ответственный исполнитель – Управление образования, соисполнитель – МКУ «УКС»</t>
  </si>
  <si>
    <t xml:space="preserve">ответственный исполнитель – МКУ «УКС»
</t>
  </si>
  <si>
    <t xml:space="preserve">ответственный исполнитель – МКУ «УКС»
</t>
  </si>
  <si>
    <t xml:space="preserve">ответственный исполнитель – Управление образования, соисполнители – Управление благоустройства, МКУ «УКС», МКУ «ЦБУ», УИЗО
</t>
  </si>
  <si>
    <t xml:space="preserve">ответственный исполнитель –
МКУ «ЦБУ»
</t>
  </si>
  <si>
    <t xml:space="preserve">ответственный исполнитель – Управление образования, соисполнители – Управление благоустройства, 
МКУ «УКС», УИЗО
</t>
  </si>
  <si>
    <t xml:space="preserve">ответственный исполнитель – Управление благоустройства
</t>
  </si>
  <si>
    <t xml:space="preserve">ответственный исполнитель – Управление образования, соисполнитель – УИЗО
</t>
  </si>
  <si>
    <t>ответственный исполнитель – УИЗО</t>
  </si>
  <si>
    <t>ответственный исполнитель – Управление образования, соисполнитель – МКУ «УКС», Управление благоустройства</t>
  </si>
  <si>
    <t>ответственный исполнитель – МКУ «УКС»</t>
  </si>
  <si>
    <t>ответственный исполнитель – Управление образования, соисполнитель – МКУ «УЭАЗ»</t>
  </si>
  <si>
    <t xml:space="preserve">ответственный исполнитель – Управление образования, соисполнитель – МКУ «УЭАЗ» </t>
  </si>
  <si>
    <t>ответственный исполнитель – МКУ «УЭАЗ»</t>
  </si>
  <si>
    <t xml:space="preserve">Муниципальная программа 
«Развитие системы образования» </t>
  </si>
  <si>
    <t xml:space="preserve">Основное мероприятие 1 
«Развитие дошкольного образования» </t>
  </si>
  <si>
    <t>Обеспечение деятельности 
(оказание услуг, выполнение работ) муниципальных учреждений (организаций)</t>
  </si>
  <si>
    <t>Оснащение муниципальных образовательных организаций оборудованием, средствами обучения
и воспитания</t>
  </si>
  <si>
    <t xml:space="preserve">Ремонт учреждений образования города Березники (МАДОУ «Детский сад 
№ 81»)
</t>
  </si>
  <si>
    <t xml:space="preserve">Ремонт учреждений образования города Березники (МАДОУ «Детский сад 
№ 89»)
</t>
  </si>
  <si>
    <t xml:space="preserve">Ремонт учреждений образования города Березники (МАДОУ «Детский сад 
№ 3»)
</t>
  </si>
  <si>
    <t xml:space="preserve">Ремонт учреждений образования города Березники (МАДОУ «Детский сад 
№ 80»)
</t>
  </si>
  <si>
    <t xml:space="preserve">Ремонт учреждений образования города Березники (МАДОУ «Детский сад 
№ 88»)
</t>
  </si>
  <si>
    <t xml:space="preserve">Ремонт учреждений образования города Березники (МАДОУ «Детский сад 
№ 89»). Ремонт кровли здания
</t>
  </si>
  <si>
    <t xml:space="preserve">Ремонт учреждений образования города Березники (МАДОУ «Детский сад 
№ 73»). Ремонт кровли здания
</t>
  </si>
  <si>
    <t xml:space="preserve">Ремонт учреждений образования города Березники (МАДОУ «Детский сад 
№ 66»)
</t>
  </si>
  <si>
    <t xml:space="preserve">Ремонт учреждений образования города Березники (МАДОУ «Детский сад 
№ 67»)
</t>
  </si>
  <si>
    <t xml:space="preserve">Ремонт учреждений образования города Березники (МАДОУ «Детский сад 
№ 86»)
</t>
  </si>
  <si>
    <t xml:space="preserve">Создание инфраструктуры центров (служб) помощи родителям с детьми дошкольного возраста, в том числе 
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
от 0 до 3 лет
</t>
  </si>
  <si>
    <t xml:space="preserve">Основное мероприятие 3 
«Организация питания в учреждениях образования» 
</t>
  </si>
  <si>
    <t xml:space="preserve">Основное мероприятие 4 
«Оказание мер социальной поддержки работникам образовательных организаций»  </t>
  </si>
  <si>
    <t>Основное мероприятие 6 
«Развитие инфраструктуры объектов муниципальной собственности»</t>
  </si>
  <si>
    <t xml:space="preserve">Строительство (реконструкция) объектов общественной инфраструктуры муниципального значения, приобретение объектов недвижимого имущества 
в муниципальную собственность 
для создания новых мест 
в общеобразовательных учреждениях 
и дополнительных мест для детей дошкольного возраста
</t>
  </si>
  <si>
    <t>Основное мероприятие 7 
«Развитие инфраструктуры объектов муниципальной собственности в рамках реализации национальных проектов»</t>
  </si>
  <si>
    <t xml:space="preserve">Создание дополнительных мест 
для детей в возрасте от 1,5 до 3 лет 
в образовательных организациях, осуществляющих образовательную деятельность по образовательным программам дошкольного образования 
</t>
  </si>
  <si>
    <t xml:space="preserve">Подпрограмма 2 
«Начальное общее, основное общее 
и среднее общее образование» 
</t>
  </si>
  <si>
    <t xml:space="preserve">Основное мероприятие 1 
«Развитие общего образования» </t>
  </si>
  <si>
    <t xml:space="preserve">Обеспечение деятельности 
(оказание услуг, выполнение работ) муниципальных учреждений (организаций) 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</si>
  <si>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обучающимся 
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 основным общеобразовательным программам, в муниципальных общеобразовательных учреждениях 
со специальным наименованием «специальное учебно-воспитательное учреждение» и муниципальных санаторных общеобразовательных учреждениях
</t>
  </si>
  <si>
    <t xml:space="preserve">Основное мероприятие 2 
«Сохранение и развитие учреждений (организаций)» </t>
  </si>
  <si>
    <t xml:space="preserve">Устройство спортивных площадок, оснащение объектов спортивным оборудованием и инвентарем 
для занятий физической культурой 
и спортом 
</t>
  </si>
  <si>
    <t xml:space="preserve">Реализация программ развития преобразованных муниципальных образований, в том числе
</t>
  </si>
  <si>
    <t xml:space="preserve">Березовский территориальный отдел (МАОУ «Березовская основная общеобразовательная школа»)
</t>
  </si>
  <si>
    <t xml:space="preserve">МАОУ «Школа № 5»
(Троицкий территориальный отдел)
</t>
  </si>
  <si>
    <t xml:space="preserve">МАОУ «Школа № 22»
(Пыскорский территориальный отдел, Орлинский территориальный отдел)
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</si>
  <si>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
</t>
  </si>
  <si>
    <t xml:space="preserve">Приобретение транспортных средств 
в образовательные учреждения </t>
  </si>
  <si>
    <t>Приобретение транспортных средств 
в образовательные учреждения</t>
  </si>
  <si>
    <t xml:space="preserve">Ремонт кровли здания 
МАОУ «Школа № 7 для обучающихся 
с ОВЗ»
</t>
  </si>
  <si>
    <t>Ремонт учреждений образования города Березники (МАОУ СОШ № 8)</t>
  </si>
  <si>
    <t>Ремонт учреждений образования города Березники (МАОУ СОШ № 29)</t>
  </si>
  <si>
    <t>Ремонт учреждений образования города Березники (МАОУ СОШ № 2)</t>
  </si>
  <si>
    <t>Приобретение оборудования 
для профильных медицинских классов 
в образовательных организациях Пермского края</t>
  </si>
  <si>
    <t xml:space="preserve">Устройство спортивных площадок 
и оснащение объектов спортивным оборудованием и инвентарем 
для занятий физической культурой 
и спортом
</t>
  </si>
  <si>
    <t>Реализация проекта 
«Мобильный учитель»</t>
  </si>
  <si>
    <t>Реализация мероприятий 
по профилактике безопасности дорожного движения</t>
  </si>
  <si>
    <t>Реализация мероприятий 
по модернизации школьных систем образования</t>
  </si>
  <si>
    <t xml:space="preserve">Организация бесплатного горячего питания обучающихся, получающих начальное общее образование 
в государственных и муниципальных образовательных организациях
</t>
  </si>
  <si>
    <t xml:space="preserve">Основное мероприятие 4 
«Оказание мер социальной поддержки работникам образовательных организаций» </t>
  </si>
  <si>
    <t xml:space="preserve">Строительство универсальной 
спортивной площадки «Межшкольный стадион с искусственным покрытием» МАОУ «Романовская СОШ»
</t>
  </si>
  <si>
    <t xml:space="preserve">Основное мероприятие 7 
«Обеспечение условий для развития физической культуры и спорта»
</t>
  </si>
  <si>
    <t>Реализация мероприятия 
«Умею плавать!»</t>
  </si>
  <si>
    <t xml:space="preserve">Основное мероприятие 8 
«Федеральный проект 
«Кадры для цифровой экономики» 
в рамках национальной программы «Цифровая экономика в Российской Федерации»
</t>
  </si>
  <si>
    <t xml:space="preserve">Поддержка образования для детей 
с ограниченными возможностями здоровья
</t>
  </si>
  <si>
    <t xml:space="preserve">Создание новых мест 
в общеобразовательных организациях
</t>
  </si>
  <si>
    <t>Подпрограмма 3 
«Дополнительное образование детей»</t>
  </si>
  <si>
    <t>Основное мероприятие 1 
«Развитие дополнительного образования детей»</t>
  </si>
  <si>
    <t xml:space="preserve">Основное мероприятие 2 
«Сохранение и развитие учреждений (организаций)» 
</t>
  </si>
  <si>
    <t xml:space="preserve">Содержание детского технопарка «Кванториум» и мобильного технопарка «Кванториум»
</t>
  </si>
  <si>
    <t xml:space="preserve">Подпрограмма 4 
«Оздоровление, 
занятость и отдых детей» 
</t>
  </si>
  <si>
    <t xml:space="preserve">Основное мероприятие 2 
«Сохранение и развитие учреждений  (организаций)» </t>
  </si>
  <si>
    <t xml:space="preserve">Мероприятия по организации оздоровления и отдыха детей 
</t>
  </si>
  <si>
    <t xml:space="preserve">Подпрограмма 5 
«Индивидуализация образования» </t>
  </si>
  <si>
    <t xml:space="preserve">Основное мероприятие 3 
«Поддержка, развитие общего 
и дополнительного образования» </t>
  </si>
  <si>
    <t xml:space="preserve">Иные межбюджетные трансферты 
за достижение показателей деятельности органов исполнительной власти субъектов Российской Федерации
</t>
  </si>
  <si>
    <t xml:space="preserve">Проведение конкурсов, проектов 
и других мероприятий в сфере образования </t>
  </si>
  <si>
    <t xml:space="preserve">Стипендиальное обеспечение 
и дополнительные формы материальной поддержки </t>
  </si>
  <si>
    <t xml:space="preserve">Подпрограмма 6 
«Муниципальная система управления образованием» </t>
  </si>
  <si>
    <t xml:space="preserve">ответственный исполнитель – Управление образования, соисполнители – 
МКУ «УКС», 
МКУ «ЦБУ»
</t>
  </si>
  <si>
    <t>Ремонт кровли МАДОУ 
«Детский сад № 44»</t>
  </si>
  <si>
    <t xml:space="preserve">Ремонт учреждений образования 
города Березники 
(МАДОУ «Детский сад № 24»)
</t>
  </si>
  <si>
    <t xml:space="preserve">Ремонт учреждений образования 
города Березники 
(МАДОУ «Детский сад № 73»)
</t>
  </si>
  <si>
    <t xml:space="preserve">Ремонт учреждений образования города Березники (МАДОУ «Детский сад 
№ 78»)
</t>
  </si>
  <si>
    <t>».</t>
  </si>
  <si>
    <t xml:space="preserve">«Приложение 2 </t>
  </si>
  <si>
    <t xml:space="preserve">Подпрограмма 1 
«Дошкольное образование» </t>
  </si>
  <si>
    <t xml:space="preserve">Основное мероприятие 3 
«Мероприятия в сфере  оздоровления, занятости и отдыха детей и молодежи» 
</t>
  </si>
  <si>
    <t xml:space="preserve">Организация отдыха, 
оздоровления детей и молодежи 
</t>
  </si>
  <si>
    <t>Ремонт учреждений образования города Березники (МАОУ «Школа № 7»)</t>
  </si>
  <si>
    <t xml:space="preserve">Единая субвенция на выполнение отдельных государственных полномочий 
в сфере образования </t>
  </si>
  <si>
    <t>Общеобразовательная школа 
на 1224 места</t>
  </si>
  <si>
    <t>Основное мероприятие 9 
«Федеральный проект 
«Современная школа»</t>
  </si>
  <si>
    <t xml:space="preserve">Реализация муниципальных программ, приоритетных муниципальных проектов 
в рамках приоритетных региональных проектов, инвестиционных проектов муниципальных образований </t>
  </si>
  <si>
    <t xml:space="preserve">Ремонт здания 
МАУ ДО ДЮЦ «Каскад» 
</t>
  </si>
  <si>
    <t xml:space="preserve">Основное мероприятие 1 
«Оздоровление, 
занятость и отдых детей» 
</t>
  </si>
  <si>
    <t xml:space="preserve">Основное мероприятие 4 
«Федеральный проект 
«Поддержка семей, имеющих детей»
</t>
  </si>
  <si>
    <t xml:space="preserve">Основное мероприятие 1 
«Предоставление услуг 
по информационному, 
методическому сопровождению»  
</t>
  </si>
  <si>
    <t xml:space="preserve">Основное мероприятие 4 
«Повышение престижности профессии 
в сфере образования» </t>
  </si>
  <si>
    <t xml:space="preserve">Основное мероприятие 6 
«Формирование единой образовательной цифровой экосистемы, через реализацию проектов, направленных на приоритетное достижение цели цифровой трансформации»
</t>
  </si>
  <si>
    <t xml:space="preserve">Выявление и поддержка талантливых детей и молодежи образовательных учреждений, выезды обучающихся и педагогов
</t>
  </si>
  <si>
    <t xml:space="preserve">Единовременная премия обучающимся, награжденным знаком отличия 
Пермского края «Гордость Пермского края»
</t>
  </si>
  <si>
    <t xml:space="preserve">Основное мероприятие 3 
«Обеспечение деятельности
муниципальных органов» </t>
  </si>
  <si>
    <t xml:space="preserve">Единая субвенция на выполнение отдельных государственных полномочий 
в сфере образования 
</t>
  </si>
  <si>
    <t xml:space="preserve">Основное мероприятие 2 
«Сохранение и развитие учреждений (организаций)»  </t>
  </si>
  <si>
    <t>Средства на исполнение судебных актов, 
за исключением кредиторской задолженности по договорам на поставку товаров, выполнение работ, оказание услуг для муниципальных нужд</t>
  </si>
  <si>
    <t xml:space="preserve">Оснащение оборудованием образовательных организаций, реализующих программы дошкольного образования, в соответствии 
с требованиями федерального государственного образовательного стандарта дошкольного образования  </t>
  </si>
  <si>
    <t>Реализация мероприятий комплексных планов развития муниципальных образований территорий Верхнекамья</t>
  </si>
  <si>
    <t xml:space="preserve">Предоставление мер социальной поддержки педагогическим работникам образовательных государственных 
и муниципальных организаций Пермского края, работающим 
и проживающим в сельской местности 
и поселках городского типа 
(рабочих поселках), по оплате жилого помещения и коммунальных услуг
</t>
  </si>
  <si>
    <t xml:space="preserve">Строительство детского сада 
в квартале № 20 в Правобережной части 
г. Березники 
</t>
  </si>
  <si>
    <t xml:space="preserve">Основное мероприятие 5 
«Предоставление мер социальной помощи 
и поддержки семьям и детям» 
</t>
  </si>
  <si>
    <t>Ежемесячное денежное вознаграждение 
за классное руководство педагогическим работникам государственных 
и муниципальных общеобразовательных организаций</t>
  </si>
  <si>
    <t xml:space="preserve">Средства на исполнение судебных актов, 
за исключением кредиторской задолженности по договорам на поставку товаров, выполнение работ, 
оказание услуг 
для муниципальных нужд
</t>
  </si>
  <si>
    <t xml:space="preserve">Организация бесплатного питания 
для обучающихся на уровнях основного общего и среднего общего образования 
в муниципальных общеобразовательных организациях Пермского края, вынужденно покинувших территории Луганской Народной Республики, Донецкой Народной Республики и Украины
</t>
  </si>
  <si>
    <t xml:space="preserve">Предоставление мер социальной поддержки педагогическим работникам образовательных государственных 
и муниципальных организаций 
Пермского края, работающим 
и проживающим в сельской  
местности и поселках городского типа 
(рабочих поселках), по оплате жилого помещения и коммунальных услуг
</t>
  </si>
  <si>
    <t>Строительство межшкольного стадиона 
на территории МАОУ «Школа № 7 
для обучающихся с ОВЗ»</t>
  </si>
  <si>
    <t xml:space="preserve">Основное мероприятие 5 
«Предоставление мер социальной помощи 
и поддержки семьям и детям» 
</t>
  </si>
  <si>
    <t xml:space="preserve">Строительство межшкольного стадиона 
на территории МАОУ СОШ № 11 
</t>
  </si>
  <si>
    <t xml:space="preserve">Строительство межшкольного стадиона 
на территории МБОУ «Школа № 7 
для обучающихся с ОВЗ» 
</t>
  </si>
  <si>
    <t xml:space="preserve">Строительство (реконструкция) стадионов, межшкольных стадионов, спортивных площадок и иных спортивных объектов
</t>
  </si>
  <si>
    <t xml:space="preserve">Строительство межшкольного стадиона 
на территории МАОУ СОШ № 14
</t>
  </si>
  <si>
    <t xml:space="preserve">Реализация иных мероприятий 
по ликвидации последствий техногенной аварии на руднике БКПРУ-1 ПАО «Уралкалий», г. Березники, Пермский край, за счет средств ПАО «Уралкалий»
</t>
  </si>
  <si>
    <t xml:space="preserve">Строительство межшкольного стадиона 
на территории МАОУ СОШ № 11
</t>
  </si>
  <si>
    <t xml:space="preserve">Строительство межшкольного стадиона 
на территории МАОУ «Школа № 7 
для обучающихся с ОВЗ»
</t>
  </si>
  <si>
    <t xml:space="preserve">Проведение мероприятий 
по обеспечению деятельности советников директора по воспитанию 
и взаимодействию с детскими общественными объединениями 
в общеобразовательных организациях </t>
  </si>
  <si>
    <t>Проведение мероприятий 
по обеспечению деятельности советников директора по воспитанию 
и взаимодействию с детскими общественными объединениями 
в общеобразовательных организациях 
за счет средств резервного фонда Правительства Российской Федерации</t>
  </si>
  <si>
    <t xml:space="preserve">Государственная поддержка создания 
и функционирования организаций дополнительного образования детей 
и (или) детских объединений на базе школ для углубленного изучения математики 
и информатики
</t>
  </si>
  <si>
    <t>5.4.</t>
  </si>
  <si>
    <t>5.4.1.</t>
  </si>
  <si>
    <t>Реконструкция загородного спортивного (профильного) лагеря "Темп"</t>
  </si>
  <si>
    <t>01 4 06 44170</t>
  </si>
  <si>
    <t>01 4 06 00000</t>
  </si>
  <si>
    <t>01 2 02 2Н420</t>
  </si>
  <si>
    <t>Реализация программы "Комфортный край"</t>
  </si>
  <si>
    <t>01 2 02 SP350</t>
  </si>
  <si>
    <t>3.2.14.</t>
  </si>
  <si>
    <t xml:space="preserve">«Развитие системы образования»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</si>
</sst>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center"/>
    </xf>
    <xf numFmtId="0" fontId="3" fillId="33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185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/>
    </xf>
    <xf numFmtId="0" fontId="4" fillId="33" borderId="0" xfId="0" applyNumberFormat="1" applyFont="1" applyFill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wrapText="1"/>
    </xf>
    <xf numFmtId="0" fontId="2" fillId="33" borderId="0" xfId="0" applyNumberFormat="1" applyFont="1" applyFill="1" applyBorder="1" applyAlignment="1">
      <alignment wrapText="1"/>
    </xf>
    <xf numFmtId="0" fontId="23" fillId="33" borderId="0" xfId="0" applyNumberFormat="1" applyFont="1" applyFill="1" applyAlignment="1">
      <alignment wrapText="1"/>
    </xf>
    <xf numFmtId="49" fontId="2" fillId="33" borderId="11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Border="1" applyAlignment="1">
      <alignment horizontal="center" wrapText="1"/>
    </xf>
    <xf numFmtId="0" fontId="23" fillId="33" borderId="0" xfId="0" applyNumberFormat="1" applyFont="1" applyFill="1" applyBorder="1" applyAlignment="1">
      <alignment wrapText="1"/>
    </xf>
    <xf numFmtId="0" fontId="24" fillId="33" borderId="10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wrapText="1"/>
    </xf>
    <xf numFmtId="0" fontId="2" fillId="33" borderId="0" xfId="0" applyNumberFormat="1" applyFont="1" applyFill="1" applyBorder="1" applyAlignment="1">
      <alignment wrapText="1"/>
    </xf>
    <xf numFmtId="0" fontId="23" fillId="33" borderId="0" xfId="0" applyNumberFormat="1" applyFont="1" applyFill="1" applyAlignment="1">
      <alignment wrapText="1"/>
    </xf>
    <xf numFmtId="49" fontId="23" fillId="33" borderId="1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8"/>
  <sheetViews>
    <sheetView tabSelected="1" view="pageBreakPreview" zoomScale="150" zoomScaleNormal="70" zoomScaleSheetLayoutView="150" zoomScalePageLayoutView="70" workbookViewId="0" topLeftCell="A1">
      <selection activeCell="I7" sqref="I7"/>
    </sheetView>
  </sheetViews>
  <sheetFormatPr defaultColWidth="9.140625" defaultRowHeight="15"/>
  <cols>
    <col min="1" max="1" width="6.8515625" style="9" customWidth="1"/>
    <col min="2" max="2" width="20.8515625" style="9" customWidth="1"/>
    <col min="3" max="3" width="3.7109375" style="9" customWidth="1"/>
    <col min="4" max="4" width="4.57421875" style="9" customWidth="1"/>
    <col min="5" max="5" width="15.7109375" style="9" customWidth="1"/>
    <col min="6" max="6" width="12.28125" style="2" customWidth="1"/>
    <col min="7" max="7" width="8.28125" style="2" customWidth="1"/>
    <col min="8" max="8" width="6.421875" style="2" customWidth="1"/>
    <col min="9" max="9" width="6.8515625" style="2" customWidth="1"/>
    <col min="10" max="10" width="7.28125" style="2" customWidth="1"/>
    <col min="11" max="11" width="6.7109375" style="2" customWidth="1"/>
    <col min="12" max="12" width="7.00390625" style="2" customWidth="1"/>
    <col min="13" max="13" width="7.28125" style="2" customWidth="1"/>
    <col min="14" max="14" width="6.28125" style="2" customWidth="1"/>
    <col min="15" max="15" width="7.28125" style="2" customWidth="1"/>
    <col min="16" max="16" width="7.8515625" style="2" customWidth="1"/>
    <col min="17" max="16384" width="8.8515625" style="2" customWidth="1"/>
  </cols>
  <sheetData>
    <row r="1" spans="1:16" ht="11.25" customHeight="1">
      <c r="A1" s="1"/>
      <c r="B1" s="1"/>
      <c r="C1" s="1"/>
      <c r="D1" s="1"/>
      <c r="E1" s="1"/>
      <c r="F1" s="14"/>
      <c r="G1" s="14"/>
      <c r="H1" s="14"/>
      <c r="I1" s="15"/>
      <c r="J1" s="16"/>
      <c r="K1" s="38"/>
      <c r="L1" s="38"/>
      <c r="M1" s="38"/>
      <c r="N1" s="38"/>
      <c r="O1" s="38"/>
      <c r="P1" s="38"/>
    </row>
    <row r="2" spans="1:16" ht="8.25" hidden="1">
      <c r="A2" s="1"/>
      <c r="B2" s="1"/>
      <c r="C2" s="1"/>
      <c r="D2" s="1"/>
      <c r="E2" s="1"/>
      <c r="F2" s="14"/>
      <c r="G2" s="14"/>
      <c r="H2" s="14"/>
      <c r="I2" s="15"/>
      <c r="J2" s="16"/>
      <c r="K2" s="38"/>
      <c r="L2" s="38"/>
      <c r="M2" s="38"/>
      <c r="N2" s="38"/>
      <c r="O2" s="38"/>
      <c r="P2" s="38"/>
    </row>
    <row r="3" spans="1:16" ht="8.25" hidden="1">
      <c r="A3" s="1"/>
      <c r="B3" s="1"/>
      <c r="C3" s="1"/>
      <c r="D3" s="1"/>
      <c r="E3" s="1"/>
      <c r="F3" s="14"/>
      <c r="G3" s="14"/>
      <c r="H3" s="14"/>
      <c r="I3" s="15"/>
      <c r="J3" s="16"/>
      <c r="K3" s="38"/>
      <c r="L3" s="38"/>
      <c r="M3" s="38"/>
      <c r="N3" s="38"/>
      <c r="O3" s="38"/>
      <c r="P3" s="38"/>
    </row>
    <row r="4" spans="1:16" ht="8.25" hidden="1">
      <c r="A4" s="1"/>
      <c r="B4" s="1"/>
      <c r="C4" s="1"/>
      <c r="D4" s="1"/>
      <c r="E4" s="1"/>
      <c r="F4" s="14"/>
      <c r="G4" s="14"/>
      <c r="H4" s="14"/>
      <c r="I4" s="15"/>
      <c r="J4" s="16"/>
      <c r="K4" s="39"/>
      <c r="L4" s="38"/>
      <c r="M4" s="38"/>
      <c r="N4" s="38"/>
      <c r="O4" s="38"/>
      <c r="P4" s="38"/>
    </row>
    <row r="5" spans="1:16" ht="3" customHeight="1">
      <c r="A5" s="1"/>
      <c r="B5" s="1"/>
      <c r="C5" s="1"/>
      <c r="D5" s="1"/>
      <c r="E5" s="1"/>
      <c r="F5" s="14"/>
      <c r="G5" s="14"/>
      <c r="H5" s="14"/>
      <c r="I5" s="14"/>
      <c r="J5" s="14"/>
      <c r="K5" s="38"/>
      <c r="L5" s="40"/>
      <c r="M5" s="40"/>
      <c r="N5" s="40"/>
      <c r="O5" s="40"/>
      <c r="P5" s="40"/>
    </row>
    <row r="6" spans="1:16" ht="7.5">
      <c r="A6" s="1"/>
      <c r="B6" s="1"/>
      <c r="C6" s="1"/>
      <c r="D6" s="1"/>
      <c r="E6" s="1"/>
      <c r="F6" s="14"/>
      <c r="G6" s="14"/>
      <c r="H6" s="14"/>
      <c r="I6" s="14"/>
      <c r="J6" s="14"/>
      <c r="K6" s="38" t="s">
        <v>532</v>
      </c>
      <c r="L6" s="38"/>
      <c r="M6" s="38"/>
      <c r="N6" s="38"/>
      <c r="O6" s="38"/>
      <c r="P6" s="38"/>
    </row>
    <row r="7" spans="1:16" ht="7.5">
      <c r="A7" s="1"/>
      <c r="B7" s="1"/>
      <c r="C7" s="1"/>
      <c r="D7" s="1"/>
      <c r="E7" s="1"/>
      <c r="F7" s="14"/>
      <c r="G7" s="14"/>
      <c r="H7" s="14"/>
      <c r="I7" s="14"/>
      <c r="J7" s="14"/>
      <c r="K7" s="38" t="s">
        <v>0</v>
      </c>
      <c r="L7" s="38"/>
      <c r="M7" s="38"/>
      <c r="N7" s="38"/>
      <c r="O7" s="38"/>
      <c r="P7" s="38"/>
    </row>
    <row r="8" spans="1:16" ht="9" customHeight="1">
      <c r="A8" s="1"/>
      <c r="B8" s="1"/>
      <c r="C8" s="1"/>
      <c r="D8" s="1"/>
      <c r="E8" s="1"/>
      <c r="F8" s="14"/>
      <c r="G8" s="14"/>
      <c r="H8" s="14"/>
      <c r="I8" s="14"/>
      <c r="J8" s="14"/>
      <c r="K8" s="33" t="s">
        <v>583</v>
      </c>
      <c r="L8" s="33"/>
      <c r="M8" s="33"/>
      <c r="N8" s="33"/>
      <c r="O8" s="33"/>
      <c r="P8" s="33"/>
    </row>
    <row r="9" spans="1:16" ht="36" customHeight="1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5"/>
    </row>
    <row r="10" spans="1:16" ht="10.5" customHeight="1">
      <c r="A10" s="3"/>
      <c r="B10" s="3"/>
      <c r="C10" s="3"/>
      <c r="D10" s="3"/>
      <c r="E10" s="3"/>
      <c r="F10" s="13"/>
      <c r="G10" s="13"/>
      <c r="H10" s="13"/>
      <c r="I10" s="13"/>
      <c r="J10" s="13"/>
      <c r="K10" s="13"/>
      <c r="L10" s="13"/>
      <c r="M10" s="13"/>
      <c r="N10" s="37" t="s">
        <v>9</v>
      </c>
      <c r="O10" s="37"/>
      <c r="P10" s="37"/>
    </row>
    <row r="11" spans="1:16" s="4" customFormat="1" ht="7.5">
      <c r="A11" s="32" t="s">
        <v>1</v>
      </c>
      <c r="B11" s="32" t="s">
        <v>2</v>
      </c>
      <c r="C11" s="32" t="s">
        <v>3</v>
      </c>
      <c r="D11" s="32" t="s">
        <v>4</v>
      </c>
      <c r="E11" s="32" t="s">
        <v>5</v>
      </c>
      <c r="F11" s="32" t="s">
        <v>441</v>
      </c>
      <c r="G11" s="32"/>
      <c r="H11" s="32" t="s">
        <v>6</v>
      </c>
      <c r="I11" s="32"/>
      <c r="J11" s="32"/>
      <c r="K11" s="32"/>
      <c r="L11" s="32"/>
      <c r="M11" s="32"/>
      <c r="N11" s="32"/>
      <c r="O11" s="32"/>
      <c r="P11" s="32"/>
    </row>
    <row r="12" spans="1:16" s="5" customFormat="1" ht="24" customHeight="1">
      <c r="A12" s="36"/>
      <c r="B12" s="36"/>
      <c r="C12" s="36"/>
      <c r="D12" s="36"/>
      <c r="E12" s="36"/>
      <c r="F12" s="32"/>
      <c r="G12" s="32"/>
      <c r="H12" s="12" t="s">
        <v>10</v>
      </c>
      <c r="I12" s="12" t="s">
        <v>11</v>
      </c>
      <c r="J12" s="12" t="s">
        <v>12</v>
      </c>
      <c r="K12" s="12" t="s">
        <v>13</v>
      </c>
      <c r="L12" s="12" t="s">
        <v>14</v>
      </c>
      <c r="M12" s="12" t="s">
        <v>15</v>
      </c>
      <c r="N12" s="12" t="s">
        <v>16</v>
      </c>
      <c r="O12" s="12" t="s">
        <v>17</v>
      </c>
      <c r="P12" s="12" t="s">
        <v>18</v>
      </c>
    </row>
    <row r="13" spans="1:16" s="7" customFormat="1" ht="7.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7.5">
      <c r="A14" s="24" t="s">
        <v>7</v>
      </c>
      <c r="B14" s="24" t="s">
        <v>462</v>
      </c>
      <c r="C14" s="24" t="s">
        <v>20</v>
      </c>
      <c r="D14" s="24" t="s">
        <v>21</v>
      </c>
      <c r="E14" s="24" t="s">
        <v>442</v>
      </c>
      <c r="F14" s="11" t="s">
        <v>440</v>
      </c>
      <c r="G14" s="8">
        <f aca="true" t="shared" si="0" ref="G14:P14">G15+G16+G17</f>
        <v>25439487.2</v>
      </c>
      <c r="H14" s="8">
        <f t="shared" si="0"/>
        <v>3100938.1999999997</v>
      </c>
      <c r="I14" s="8">
        <f t="shared" si="0"/>
        <v>3322082.4</v>
      </c>
      <c r="J14" s="8">
        <f t="shared" si="0"/>
        <v>2856905.8</v>
      </c>
      <c r="K14" s="8">
        <f t="shared" si="0"/>
        <v>2609758.4000000004</v>
      </c>
      <c r="L14" s="8">
        <f t="shared" si="0"/>
        <v>2753358.9000000004</v>
      </c>
      <c r="M14" s="8">
        <f t="shared" si="0"/>
        <v>2797580</v>
      </c>
      <c r="N14" s="8">
        <f t="shared" si="0"/>
        <v>2636309.5999999996</v>
      </c>
      <c r="O14" s="8">
        <f t="shared" si="0"/>
        <v>2690178.6000000006</v>
      </c>
      <c r="P14" s="8">
        <f t="shared" si="0"/>
        <v>2672375.3000000007</v>
      </c>
    </row>
    <row r="15" spans="1:16" ht="7.5">
      <c r="A15" s="24"/>
      <c r="B15" s="24"/>
      <c r="C15" s="24"/>
      <c r="D15" s="24"/>
      <c r="E15" s="24"/>
      <c r="F15" s="11" t="s">
        <v>23</v>
      </c>
      <c r="G15" s="8">
        <f>SUM(H15:P15)</f>
        <v>6025160</v>
      </c>
      <c r="H15" s="8">
        <f aca="true" t="shared" si="1" ref="H15:P15">H19+H295+H719+H779+H835+H879</f>
        <v>714478.6</v>
      </c>
      <c r="I15" s="8">
        <f t="shared" si="1"/>
        <v>693940.3999999999</v>
      </c>
      <c r="J15" s="8">
        <f t="shared" si="1"/>
        <v>706024</v>
      </c>
      <c r="K15" s="8">
        <f t="shared" si="1"/>
        <v>702731.3</v>
      </c>
      <c r="L15" s="8">
        <f t="shared" si="1"/>
        <v>677118.5</v>
      </c>
      <c r="M15" s="8">
        <f t="shared" si="1"/>
        <v>693190.4</v>
      </c>
      <c r="N15" s="8">
        <f t="shared" si="1"/>
        <v>583945.3</v>
      </c>
      <c r="O15" s="8">
        <f t="shared" si="1"/>
        <v>635767.4000000001</v>
      </c>
      <c r="P15" s="8">
        <f t="shared" si="1"/>
        <v>617964.1000000001</v>
      </c>
    </row>
    <row r="16" spans="1:16" ht="7.5">
      <c r="A16" s="24"/>
      <c r="B16" s="24"/>
      <c r="C16" s="24"/>
      <c r="D16" s="24"/>
      <c r="E16" s="24"/>
      <c r="F16" s="11" t="s">
        <v>24</v>
      </c>
      <c r="G16" s="8">
        <f>SUM(H16:P16)</f>
        <v>17727404.9</v>
      </c>
      <c r="H16" s="8">
        <f aca="true" t="shared" si="2" ref="H16:P16">H20+H296+H720+H780+H836+H880</f>
        <v>2190662.1999999997</v>
      </c>
      <c r="I16" s="8">
        <f t="shared" si="2"/>
        <v>2163446.8</v>
      </c>
      <c r="J16" s="8">
        <f t="shared" si="2"/>
        <v>1968267.3</v>
      </c>
      <c r="K16" s="8">
        <f t="shared" si="2"/>
        <v>1778602.0000000002</v>
      </c>
      <c r="L16" s="8">
        <f t="shared" si="2"/>
        <v>1943176.4000000004</v>
      </c>
      <c r="M16" s="8">
        <f t="shared" si="2"/>
        <v>1961124.0999999999</v>
      </c>
      <c r="N16" s="8">
        <f t="shared" si="2"/>
        <v>1905872.0999999996</v>
      </c>
      <c r="O16" s="8">
        <f t="shared" si="2"/>
        <v>1908127.0000000002</v>
      </c>
      <c r="P16" s="8">
        <f t="shared" si="2"/>
        <v>1908127.0000000002</v>
      </c>
    </row>
    <row r="17" spans="1:16" ht="184.5" customHeight="1">
      <c r="A17" s="24"/>
      <c r="B17" s="24"/>
      <c r="C17" s="24"/>
      <c r="D17" s="24"/>
      <c r="E17" s="24"/>
      <c r="F17" s="11" t="s">
        <v>25</v>
      </c>
      <c r="G17" s="8">
        <f>SUM(H17:P17)</f>
        <v>1686922.2999999998</v>
      </c>
      <c r="H17" s="8">
        <f aca="true" t="shared" si="3" ref="H17:P17">H21+H297+H721+H781+H837+H881</f>
        <v>195797.4</v>
      </c>
      <c r="I17" s="8">
        <f t="shared" si="3"/>
        <v>464695.2</v>
      </c>
      <c r="J17" s="8">
        <f t="shared" si="3"/>
        <v>182614.5</v>
      </c>
      <c r="K17" s="8">
        <f t="shared" si="3"/>
        <v>128425.09999999999</v>
      </c>
      <c r="L17" s="8">
        <f t="shared" si="3"/>
        <v>133064</v>
      </c>
      <c r="M17" s="8">
        <f t="shared" si="3"/>
        <v>143265.5</v>
      </c>
      <c r="N17" s="8">
        <f t="shared" si="3"/>
        <v>146492.2</v>
      </c>
      <c r="O17" s="8">
        <f t="shared" si="3"/>
        <v>146284.2</v>
      </c>
      <c r="P17" s="8">
        <f t="shared" si="3"/>
        <v>146284.2</v>
      </c>
    </row>
    <row r="18" spans="1:16" ht="7.5">
      <c r="A18" s="24" t="s">
        <v>8</v>
      </c>
      <c r="B18" s="24" t="s">
        <v>533</v>
      </c>
      <c r="C18" s="24" t="s">
        <v>134</v>
      </c>
      <c r="D18" s="24" t="s">
        <v>26</v>
      </c>
      <c r="E18" s="24" t="s">
        <v>526</v>
      </c>
      <c r="F18" s="11" t="s">
        <v>440</v>
      </c>
      <c r="G18" s="8">
        <f aca="true" t="shared" si="4" ref="G18:M18">G19+G20+G21</f>
        <v>9497902</v>
      </c>
      <c r="H18" s="8">
        <f t="shared" si="4"/>
        <v>1376482.7999999998</v>
      </c>
      <c r="I18" s="8">
        <f t="shared" si="4"/>
        <v>1280395.8</v>
      </c>
      <c r="J18" s="8">
        <f t="shared" si="4"/>
        <v>1053346</v>
      </c>
      <c r="K18" s="8">
        <f t="shared" si="4"/>
        <v>967378.2</v>
      </c>
      <c r="L18" s="8">
        <f t="shared" si="4"/>
        <v>1011180.8</v>
      </c>
      <c r="M18" s="8">
        <f t="shared" si="4"/>
        <v>982266.5</v>
      </c>
      <c r="N18" s="8">
        <f>N19+N20+N21</f>
        <v>936901.0999999999</v>
      </c>
      <c r="O18" s="8">
        <f>O19+O20+O21</f>
        <v>944975.3999999999</v>
      </c>
      <c r="P18" s="8">
        <f>P19+P20+P21</f>
        <v>944975.3999999999</v>
      </c>
    </row>
    <row r="19" spans="1:16" ht="7.5">
      <c r="A19" s="24"/>
      <c r="B19" s="24"/>
      <c r="C19" s="24"/>
      <c r="D19" s="24"/>
      <c r="E19" s="24"/>
      <c r="F19" s="11" t="s">
        <v>23</v>
      </c>
      <c r="G19" s="8">
        <f>SUM(H19:P19)</f>
        <v>2086523.8000000003</v>
      </c>
      <c r="H19" s="8">
        <f aca="true" t="shared" si="5" ref="H19:M19">H23+H43+H227+H239+H263+H275+H287</f>
        <v>322017.4</v>
      </c>
      <c r="I19" s="8">
        <f t="shared" si="5"/>
        <v>320602.3</v>
      </c>
      <c r="J19" s="8">
        <f t="shared" si="5"/>
        <v>291113.5</v>
      </c>
      <c r="K19" s="8">
        <f t="shared" si="5"/>
        <v>236478.8</v>
      </c>
      <c r="L19" s="8">
        <f t="shared" si="5"/>
        <v>210592.8</v>
      </c>
      <c r="M19" s="8">
        <f t="shared" si="5"/>
        <v>194513.2</v>
      </c>
      <c r="N19" s="8">
        <f aca="true" t="shared" si="6" ref="N19:P20">N23+N43+N227+N239+N263+N275+N287</f>
        <v>165703.6</v>
      </c>
      <c r="O19" s="8">
        <f t="shared" si="6"/>
        <v>172751.1</v>
      </c>
      <c r="P19" s="8">
        <f t="shared" si="6"/>
        <v>172751.1</v>
      </c>
    </row>
    <row r="20" spans="1:16" ht="7.5">
      <c r="A20" s="24"/>
      <c r="B20" s="24"/>
      <c r="C20" s="24"/>
      <c r="D20" s="24"/>
      <c r="E20" s="24"/>
      <c r="F20" s="11" t="s">
        <v>24</v>
      </c>
      <c r="G20" s="8">
        <f>SUM(H20:P20)</f>
        <v>7216778.699999999</v>
      </c>
      <c r="H20" s="8">
        <f aca="true" t="shared" si="7" ref="H20:M20">H24+H44+H228+H240+H264+H276+H288</f>
        <v>953267.3999999999</v>
      </c>
      <c r="I20" s="8">
        <f t="shared" si="7"/>
        <v>866392</v>
      </c>
      <c r="J20" s="8">
        <f t="shared" si="7"/>
        <v>762232.4999999999</v>
      </c>
      <c r="K20" s="8">
        <f t="shared" si="7"/>
        <v>730899.4</v>
      </c>
      <c r="L20" s="8">
        <f t="shared" si="7"/>
        <v>800588.0000000001</v>
      </c>
      <c r="M20" s="8">
        <f t="shared" si="7"/>
        <v>787753.2999999999</v>
      </c>
      <c r="N20" s="8">
        <f t="shared" si="6"/>
        <v>771197.4999999999</v>
      </c>
      <c r="O20" s="8">
        <f t="shared" si="6"/>
        <v>772224.2999999999</v>
      </c>
      <c r="P20" s="8">
        <f t="shared" si="6"/>
        <v>772224.2999999999</v>
      </c>
    </row>
    <row r="21" spans="1:16" ht="15.75" customHeight="1">
      <c r="A21" s="24"/>
      <c r="B21" s="24"/>
      <c r="C21" s="24"/>
      <c r="D21" s="24"/>
      <c r="E21" s="24"/>
      <c r="F21" s="11" t="s">
        <v>25</v>
      </c>
      <c r="G21" s="8">
        <f>SUM(H21:P21)</f>
        <v>194599.5</v>
      </c>
      <c r="H21" s="8">
        <f aca="true" t="shared" si="8" ref="H21:N21">H25+H45+H229+H241+H265+H277+H289</f>
        <v>101198</v>
      </c>
      <c r="I21" s="8">
        <f t="shared" si="8"/>
        <v>93401.5</v>
      </c>
      <c r="J21" s="8">
        <f t="shared" si="8"/>
        <v>0</v>
      </c>
      <c r="K21" s="8">
        <f t="shared" si="8"/>
        <v>0</v>
      </c>
      <c r="L21" s="8">
        <f t="shared" si="8"/>
        <v>0</v>
      </c>
      <c r="M21" s="8">
        <f t="shared" si="8"/>
        <v>0</v>
      </c>
      <c r="N21" s="8">
        <f t="shared" si="8"/>
        <v>0</v>
      </c>
      <c r="O21" s="8">
        <v>0</v>
      </c>
      <c r="P21" s="8">
        <v>0</v>
      </c>
    </row>
    <row r="22" spans="1:16" ht="7.5">
      <c r="A22" s="24" t="s">
        <v>27</v>
      </c>
      <c r="B22" s="24" t="s">
        <v>463</v>
      </c>
      <c r="C22" s="24" t="s">
        <v>28</v>
      </c>
      <c r="D22" s="24" t="s">
        <v>29</v>
      </c>
      <c r="E22" s="24" t="s">
        <v>30</v>
      </c>
      <c r="F22" s="11" t="s">
        <v>440</v>
      </c>
      <c r="G22" s="8">
        <f aca="true" t="shared" si="9" ref="G22:P22">G23+G24+G25</f>
        <v>8082945.199999999</v>
      </c>
      <c r="H22" s="8">
        <f t="shared" si="9"/>
        <v>1011789.7999999999</v>
      </c>
      <c r="I22" s="8">
        <f t="shared" si="9"/>
        <v>911259.8999999999</v>
      </c>
      <c r="J22" s="8">
        <f t="shared" si="9"/>
        <v>868471.2</v>
      </c>
      <c r="K22" s="8">
        <f t="shared" si="9"/>
        <v>853983.8999999999</v>
      </c>
      <c r="L22" s="8">
        <f t="shared" si="9"/>
        <v>900397.8</v>
      </c>
      <c r="M22" s="8">
        <f t="shared" si="9"/>
        <v>863662.7</v>
      </c>
      <c r="N22" s="8">
        <f t="shared" si="9"/>
        <v>886428.2999999999</v>
      </c>
      <c r="O22" s="8">
        <f t="shared" si="9"/>
        <v>893475.7999999999</v>
      </c>
      <c r="P22" s="8">
        <f t="shared" si="9"/>
        <v>893475.7999999999</v>
      </c>
    </row>
    <row r="23" spans="1:16" ht="7.5">
      <c r="A23" s="24"/>
      <c r="B23" s="24"/>
      <c r="C23" s="24"/>
      <c r="D23" s="24"/>
      <c r="E23" s="24"/>
      <c r="F23" s="11" t="s">
        <v>23</v>
      </c>
      <c r="G23" s="8">
        <f>SUM(H23:P23)</f>
        <v>1441946.2000000002</v>
      </c>
      <c r="H23" s="8">
        <f aca="true" t="shared" si="10" ref="H23:P23">H27+H31+H35++H39</f>
        <v>172782</v>
      </c>
      <c r="I23" s="8">
        <f t="shared" si="10"/>
        <v>170992.7</v>
      </c>
      <c r="J23" s="8">
        <f t="shared" si="10"/>
        <v>170720.6</v>
      </c>
      <c r="K23" s="8">
        <f t="shared" si="10"/>
        <v>174501.3</v>
      </c>
      <c r="L23" s="8">
        <f t="shared" si="10"/>
        <v>170311.4</v>
      </c>
      <c r="M23" s="8">
        <f t="shared" si="10"/>
        <v>140017.2</v>
      </c>
      <c r="N23" s="8">
        <f t="shared" si="10"/>
        <v>142842</v>
      </c>
      <c r="O23" s="8">
        <f t="shared" si="10"/>
        <v>149889.5</v>
      </c>
      <c r="P23" s="8">
        <f t="shared" si="10"/>
        <v>149889.5</v>
      </c>
    </row>
    <row r="24" spans="1:16" ht="7.5">
      <c r="A24" s="24"/>
      <c r="B24" s="24"/>
      <c r="C24" s="24"/>
      <c r="D24" s="24"/>
      <c r="E24" s="24"/>
      <c r="F24" s="11" t="s">
        <v>24</v>
      </c>
      <c r="G24" s="8">
        <f>SUM(H24:P24)</f>
        <v>6640998.999999999</v>
      </c>
      <c r="H24" s="8">
        <f aca="true" t="shared" si="11" ref="H24:M25">H28+H32+H36++H40</f>
        <v>839007.7999999999</v>
      </c>
      <c r="I24" s="8">
        <f t="shared" si="11"/>
        <v>740267.2</v>
      </c>
      <c r="J24" s="8">
        <f t="shared" si="11"/>
        <v>697750.6</v>
      </c>
      <c r="K24" s="8">
        <f t="shared" si="11"/>
        <v>679482.6</v>
      </c>
      <c r="L24" s="8">
        <f t="shared" si="11"/>
        <v>730086.4</v>
      </c>
      <c r="M24" s="8">
        <f t="shared" si="11"/>
        <v>723645.5</v>
      </c>
      <c r="N24" s="8">
        <f aca="true" t="shared" si="12" ref="N24:P25">N28+N32+N36++N40</f>
        <v>743586.2999999999</v>
      </c>
      <c r="O24" s="8">
        <f t="shared" si="12"/>
        <v>743586.2999999999</v>
      </c>
      <c r="P24" s="8">
        <f t="shared" si="12"/>
        <v>743586.2999999999</v>
      </c>
    </row>
    <row r="25" spans="1:16" ht="12.75" customHeight="1">
      <c r="A25" s="24"/>
      <c r="B25" s="24"/>
      <c r="C25" s="24"/>
      <c r="D25" s="24"/>
      <c r="E25" s="24"/>
      <c r="F25" s="11" t="s">
        <v>25</v>
      </c>
      <c r="G25" s="8">
        <f>SUM(H25:P25)</f>
        <v>0</v>
      </c>
      <c r="H25" s="8">
        <f t="shared" si="11"/>
        <v>0</v>
      </c>
      <c r="I25" s="8">
        <f t="shared" si="11"/>
        <v>0</v>
      </c>
      <c r="J25" s="8">
        <f t="shared" si="11"/>
        <v>0</v>
      </c>
      <c r="K25" s="8">
        <f t="shared" si="11"/>
        <v>0</v>
      </c>
      <c r="L25" s="8">
        <f t="shared" si="11"/>
        <v>0</v>
      </c>
      <c r="M25" s="8">
        <f t="shared" si="11"/>
        <v>0</v>
      </c>
      <c r="N25" s="8">
        <f t="shared" si="12"/>
        <v>0</v>
      </c>
      <c r="O25" s="8">
        <f t="shared" si="12"/>
        <v>0</v>
      </c>
      <c r="P25" s="8">
        <f t="shared" si="12"/>
        <v>0</v>
      </c>
    </row>
    <row r="26" spans="1:16" ht="7.5">
      <c r="A26" s="24" t="s">
        <v>31</v>
      </c>
      <c r="B26" s="24" t="s">
        <v>464</v>
      </c>
      <c r="C26" s="23" t="s">
        <v>32</v>
      </c>
      <c r="D26" s="23" t="s">
        <v>33</v>
      </c>
      <c r="E26" s="24" t="s">
        <v>443</v>
      </c>
      <c r="F26" s="11" t="s">
        <v>440</v>
      </c>
      <c r="G26" s="8">
        <f aca="true" t="shared" si="13" ref="G26:L26">G27+G28+G29</f>
        <v>1441946.2000000002</v>
      </c>
      <c r="H26" s="8">
        <f t="shared" si="13"/>
        <v>172782</v>
      </c>
      <c r="I26" s="8">
        <f t="shared" si="13"/>
        <v>170992.7</v>
      </c>
      <c r="J26" s="8">
        <f t="shared" si="13"/>
        <v>170720.6</v>
      </c>
      <c r="K26" s="8">
        <f t="shared" si="13"/>
        <v>174501.3</v>
      </c>
      <c r="L26" s="8">
        <f t="shared" si="13"/>
        <v>170311.4</v>
      </c>
      <c r="M26" s="8">
        <f>M27+M28+M29</f>
        <v>140017.2</v>
      </c>
      <c r="N26" s="8">
        <f>N27+N28+N29</f>
        <v>142842</v>
      </c>
      <c r="O26" s="8">
        <f>O27+O28+O29</f>
        <v>149889.5</v>
      </c>
      <c r="P26" s="8">
        <f>P27+P28+P29</f>
        <v>149889.5</v>
      </c>
    </row>
    <row r="27" spans="1:16" ht="7.5">
      <c r="A27" s="24"/>
      <c r="B27" s="24"/>
      <c r="C27" s="23"/>
      <c r="D27" s="23"/>
      <c r="E27" s="24"/>
      <c r="F27" s="11" t="s">
        <v>23</v>
      </c>
      <c r="G27" s="8">
        <f>SUM(H27:P27)</f>
        <v>1441946.2000000002</v>
      </c>
      <c r="H27" s="8">
        <v>172782</v>
      </c>
      <c r="I27" s="8">
        <v>170992.7</v>
      </c>
      <c r="J27" s="8">
        <v>170720.6</v>
      </c>
      <c r="K27" s="8">
        <v>174501.3</v>
      </c>
      <c r="L27" s="8">
        <v>170311.4</v>
      </c>
      <c r="M27" s="8">
        <v>140017.2</v>
      </c>
      <c r="N27" s="8">
        <v>142842</v>
      </c>
      <c r="O27" s="8">
        <v>149889.5</v>
      </c>
      <c r="P27" s="8">
        <f>O27</f>
        <v>149889.5</v>
      </c>
    </row>
    <row r="28" spans="1:16" ht="7.5">
      <c r="A28" s="24"/>
      <c r="B28" s="24"/>
      <c r="C28" s="23"/>
      <c r="D28" s="23"/>
      <c r="E28" s="24"/>
      <c r="F28" s="11" t="s">
        <v>24</v>
      </c>
      <c r="G28" s="8">
        <f>SUM(H28:P28)</f>
        <v>0</v>
      </c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24"/>
      <c r="B29" s="24"/>
      <c r="C29" s="23"/>
      <c r="D29" s="23"/>
      <c r="E29" s="24"/>
      <c r="F29" s="11" t="s">
        <v>25</v>
      </c>
      <c r="G29" s="8">
        <f>SUM(H29:P29)</f>
        <v>0</v>
      </c>
      <c r="H29" s="8"/>
      <c r="I29" s="8"/>
      <c r="J29" s="8"/>
      <c r="K29" s="8"/>
      <c r="L29" s="8"/>
      <c r="M29" s="8"/>
      <c r="N29" s="8"/>
      <c r="O29" s="8"/>
      <c r="P29" s="8"/>
    </row>
    <row r="30" spans="1:16" ht="7.5">
      <c r="A30" s="24" t="s">
        <v>35</v>
      </c>
      <c r="B30" s="24" t="s">
        <v>36</v>
      </c>
      <c r="C30" s="23" t="s">
        <v>32</v>
      </c>
      <c r="D30" s="23" t="s">
        <v>37</v>
      </c>
      <c r="E30" s="24" t="s">
        <v>443</v>
      </c>
      <c r="F30" s="11" t="s">
        <v>440</v>
      </c>
      <c r="G30" s="8">
        <f aca="true" t="shared" si="14" ref="G30:N30">G31+G32+G33</f>
        <v>2176</v>
      </c>
      <c r="H30" s="8">
        <f t="shared" si="14"/>
        <v>0</v>
      </c>
      <c r="I30" s="8">
        <f t="shared" si="14"/>
        <v>2176</v>
      </c>
      <c r="J30" s="8">
        <f t="shared" si="14"/>
        <v>0</v>
      </c>
      <c r="K30" s="8">
        <f t="shared" si="14"/>
        <v>0</v>
      </c>
      <c r="L30" s="8">
        <f t="shared" si="14"/>
        <v>0</v>
      </c>
      <c r="M30" s="8">
        <f t="shared" si="14"/>
        <v>0</v>
      </c>
      <c r="N30" s="8">
        <f t="shared" si="14"/>
        <v>0</v>
      </c>
      <c r="O30" s="8">
        <v>0</v>
      </c>
      <c r="P30" s="8">
        <v>0</v>
      </c>
    </row>
    <row r="31" spans="1:16" ht="7.5">
      <c r="A31" s="24"/>
      <c r="B31" s="24"/>
      <c r="C31" s="23"/>
      <c r="D31" s="23"/>
      <c r="E31" s="24"/>
      <c r="F31" s="11" t="s">
        <v>23</v>
      </c>
      <c r="G31" s="8">
        <f>SUM(H31:P31)</f>
        <v>0</v>
      </c>
      <c r="H31" s="8"/>
      <c r="I31" s="8"/>
      <c r="J31" s="8"/>
      <c r="K31" s="8"/>
      <c r="L31" s="8"/>
      <c r="M31" s="8"/>
      <c r="N31" s="8"/>
      <c r="O31" s="8"/>
      <c r="P31" s="8"/>
    </row>
    <row r="32" spans="1:16" ht="7.5">
      <c r="A32" s="24"/>
      <c r="B32" s="24"/>
      <c r="C32" s="23"/>
      <c r="D32" s="23"/>
      <c r="E32" s="24"/>
      <c r="F32" s="11" t="s">
        <v>24</v>
      </c>
      <c r="G32" s="8">
        <f>SUM(H32:P32)</f>
        <v>2176</v>
      </c>
      <c r="H32" s="8"/>
      <c r="I32" s="8">
        <v>2176</v>
      </c>
      <c r="J32" s="8"/>
      <c r="K32" s="8"/>
      <c r="L32" s="8"/>
      <c r="M32" s="8"/>
      <c r="N32" s="8"/>
      <c r="O32" s="8"/>
      <c r="P32" s="8"/>
    </row>
    <row r="33" spans="1:16" ht="21.75" customHeight="1">
      <c r="A33" s="24"/>
      <c r="B33" s="24"/>
      <c r="C33" s="23"/>
      <c r="D33" s="23"/>
      <c r="E33" s="24"/>
      <c r="F33" s="11" t="s">
        <v>25</v>
      </c>
      <c r="G33" s="8">
        <f>SUM(H33:P33)</f>
        <v>0</v>
      </c>
      <c r="H33" s="8"/>
      <c r="I33" s="8"/>
      <c r="J33" s="8"/>
      <c r="K33" s="8"/>
      <c r="L33" s="8"/>
      <c r="M33" s="8"/>
      <c r="N33" s="8"/>
      <c r="O33" s="8"/>
      <c r="P33" s="8"/>
    </row>
    <row r="34" spans="1:16" ht="7.5">
      <c r="A34" s="24" t="s">
        <v>38</v>
      </c>
      <c r="B34" s="24" t="s">
        <v>550</v>
      </c>
      <c r="C34" s="23" t="s">
        <v>32</v>
      </c>
      <c r="D34" s="23" t="s">
        <v>40</v>
      </c>
      <c r="E34" s="24" t="s">
        <v>443</v>
      </c>
      <c r="F34" s="11" t="s">
        <v>440</v>
      </c>
      <c r="G34" s="8">
        <f aca="true" t="shared" si="15" ref="G34:P34">G35+G36+G37</f>
        <v>6462353.8999999985</v>
      </c>
      <c r="H34" s="8">
        <f t="shared" si="15"/>
        <v>819930.7</v>
      </c>
      <c r="I34" s="8">
        <f t="shared" si="15"/>
        <v>715650.1</v>
      </c>
      <c r="J34" s="8">
        <f t="shared" si="15"/>
        <v>675939.9</v>
      </c>
      <c r="K34" s="8">
        <f t="shared" si="15"/>
        <v>655760.6</v>
      </c>
      <c r="L34" s="8">
        <f t="shared" si="15"/>
        <v>714318.5</v>
      </c>
      <c r="M34" s="8">
        <f t="shared" si="15"/>
        <v>705605.3</v>
      </c>
      <c r="N34" s="8">
        <f t="shared" si="15"/>
        <v>725049.6</v>
      </c>
      <c r="O34" s="8">
        <f t="shared" si="15"/>
        <v>725049.6</v>
      </c>
      <c r="P34" s="8">
        <f t="shared" si="15"/>
        <v>725049.6</v>
      </c>
    </row>
    <row r="35" spans="1:16" ht="7.5">
      <c r="A35" s="24"/>
      <c r="B35" s="24"/>
      <c r="C35" s="23"/>
      <c r="D35" s="23"/>
      <c r="E35" s="24"/>
      <c r="F35" s="11" t="s">
        <v>23</v>
      </c>
      <c r="G35" s="8">
        <f>SUM(H35:P35)</f>
        <v>0</v>
      </c>
      <c r="H35" s="8"/>
      <c r="I35" s="8"/>
      <c r="J35" s="8"/>
      <c r="K35" s="8"/>
      <c r="L35" s="8"/>
      <c r="M35" s="8"/>
      <c r="N35" s="8"/>
      <c r="O35" s="8"/>
      <c r="P35" s="8"/>
    </row>
    <row r="36" spans="1:16" ht="7.5">
      <c r="A36" s="24"/>
      <c r="B36" s="24"/>
      <c r="C36" s="23"/>
      <c r="D36" s="23"/>
      <c r="E36" s="24"/>
      <c r="F36" s="11" t="s">
        <v>24</v>
      </c>
      <c r="G36" s="8">
        <f>SUM(H36:P36)</f>
        <v>6462353.8999999985</v>
      </c>
      <c r="H36" s="8">
        <v>819930.7</v>
      </c>
      <c r="I36" s="8">
        <v>715650.1</v>
      </c>
      <c r="J36" s="8">
        <v>675939.9</v>
      </c>
      <c r="K36" s="8">
        <v>655760.6</v>
      </c>
      <c r="L36" s="8">
        <v>714318.5</v>
      </c>
      <c r="M36" s="8">
        <v>705605.3</v>
      </c>
      <c r="N36" s="8">
        <v>725049.6</v>
      </c>
      <c r="O36" s="8">
        <v>725049.6</v>
      </c>
      <c r="P36" s="8">
        <f>O36</f>
        <v>725049.6</v>
      </c>
    </row>
    <row r="37" spans="1:16" ht="12" customHeight="1">
      <c r="A37" s="24"/>
      <c r="B37" s="24"/>
      <c r="C37" s="23"/>
      <c r="D37" s="23"/>
      <c r="E37" s="24"/>
      <c r="F37" s="11" t="s">
        <v>25</v>
      </c>
      <c r="G37" s="8">
        <f>SUM(H37:P37)</f>
        <v>0</v>
      </c>
      <c r="H37" s="8"/>
      <c r="I37" s="8"/>
      <c r="J37" s="8"/>
      <c r="K37" s="8"/>
      <c r="L37" s="8"/>
      <c r="M37" s="8"/>
      <c r="N37" s="8"/>
      <c r="O37" s="8"/>
      <c r="P37" s="8"/>
    </row>
    <row r="38" spans="1:16" ht="7.5">
      <c r="A38" s="24"/>
      <c r="B38" s="24"/>
      <c r="C38" s="23" t="s">
        <v>41</v>
      </c>
      <c r="D38" s="23"/>
      <c r="E38" s="24" t="s">
        <v>43</v>
      </c>
      <c r="F38" s="11" t="s">
        <v>440</v>
      </c>
      <c r="G38" s="8">
        <f aca="true" t="shared" si="16" ref="G38:P38">G39+G40+G41</f>
        <v>176469.1</v>
      </c>
      <c r="H38" s="8">
        <f t="shared" si="16"/>
        <v>19077.1</v>
      </c>
      <c r="I38" s="8">
        <f t="shared" si="16"/>
        <v>22441.1</v>
      </c>
      <c r="J38" s="8">
        <f t="shared" si="16"/>
        <v>21810.7</v>
      </c>
      <c r="K38" s="8">
        <f t="shared" si="16"/>
        <v>23722</v>
      </c>
      <c r="L38" s="8">
        <f t="shared" si="16"/>
        <v>15767.9</v>
      </c>
      <c r="M38" s="8">
        <f t="shared" si="16"/>
        <v>18040.2</v>
      </c>
      <c r="N38" s="8">
        <f t="shared" si="16"/>
        <v>18536.7</v>
      </c>
      <c r="O38" s="8">
        <f t="shared" si="16"/>
        <v>18536.7</v>
      </c>
      <c r="P38" s="8">
        <f t="shared" si="16"/>
        <v>18536.7</v>
      </c>
    </row>
    <row r="39" spans="1:16" ht="7.5">
      <c r="A39" s="24"/>
      <c r="B39" s="24"/>
      <c r="C39" s="23"/>
      <c r="D39" s="23"/>
      <c r="E39" s="24"/>
      <c r="F39" s="11" t="s">
        <v>23</v>
      </c>
      <c r="G39" s="8">
        <f>SUM(H39:P39)</f>
        <v>0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ht="7.5">
      <c r="A40" s="24"/>
      <c r="B40" s="24"/>
      <c r="C40" s="23"/>
      <c r="D40" s="23"/>
      <c r="E40" s="24"/>
      <c r="F40" s="11" t="s">
        <v>24</v>
      </c>
      <c r="G40" s="8">
        <f>SUM(H40:P40)</f>
        <v>176469.1</v>
      </c>
      <c r="H40" s="8">
        <v>19077.1</v>
      </c>
      <c r="I40" s="8">
        <v>22441.1</v>
      </c>
      <c r="J40" s="8">
        <v>21810.7</v>
      </c>
      <c r="K40" s="8">
        <v>23722</v>
      </c>
      <c r="L40" s="8">
        <v>15767.9</v>
      </c>
      <c r="M40" s="8">
        <v>18040.2</v>
      </c>
      <c r="N40" s="8">
        <v>18536.7</v>
      </c>
      <c r="O40" s="8">
        <v>18536.7</v>
      </c>
      <c r="P40" s="8">
        <f>O40</f>
        <v>18536.7</v>
      </c>
    </row>
    <row r="41" spans="1:16" ht="15" customHeight="1">
      <c r="A41" s="24"/>
      <c r="B41" s="24"/>
      <c r="C41" s="23"/>
      <c r="D41" s="23"/>
      <c r="E41" s="24"/>
      <c r="F41" s="11" t="s">
        <v>25</v>
      </c>
      <c r="G41" s="8">
        <f>SUM(H41:P41)</f>
        <v>0</v>
      </c>
      <c r="H41" s="8"/>
      <c r="I41" s="8"/>
      <c r="J41" s="8"/>
      <c r="K41" s="8"/>
      <c r="L41" s="8"/>
      <c r="M41" s="8"/>
      <c r="N41" s="8"/>
      <c r="O41" s="8"/>
      <c r="P41" s="8"/>
    </row>
    <row r="42" spans="1:16" ht="7.5">
      <c r="A42" s="24" t="s">
        <v>42</v>
      </c>
      <c r="B42" s="24" t="s">
        <v>551</v>
      </c>
      <c r="C42" s="23" t="s">
        <v>32</v>
      </c>
      <c r="D42" s="23" t="s">
        <v>44</v>
      </c>
      <c r="E42" s="24" t="s">
        <v>444</v>
      </c>
      <c r="F42" s="11" t="s">
        <v>440</v>
      </c>
      <c r="G42" s="8">
        <f aca="true" t="shared" si="17" ref="G42:M42">G43+G44+G45</f>
        <v>341980</v>
      </c>
      <c r="H42" s="8">
        <f>H43+H44+H45</f>
        <v>81643.2</v>
      </c>
      <c r="I42" s="8">
        <f t="shared" si="17"/>
        <v>87384</v>
      </c>
      <c r="J42" s="8">
        <f t="shared" si="17"/>
        <v>42643.6</v>
      </c>
      <c r="K42" s="8">
        <f t="shared" si="17"/>
        <v>26110.5</v>
      </c>
      <c r="L42" s="8">
        <f t="shared" si="17"/>
        <v>44084.1</v>
      </c>
      <c r="M42" s="8">
        <f t="shared" si="17"/>
        <v>60114.6</v>
      </c>
      <c r="N42" s="8">
        <f>N43+N44+N45</f>
        <v>0</v>
      </c>
      <c r="O42" s="8">
        <f>O43+O44+O45</f>
        <v>0</v>
      </c>
      <c r="P42" s="8">
        <f>P43+P44+P45</f>
        <v>0</v>
      </c>
    </row>
    <row r="43" spans="1:16" ht="7.5">
      <c r="A43" s="24"/>
      <c r="B43" s="24"/>
      <c r="C43" s="23"/>
      <c r="D43" s="23"/>
      <c r="E43" s="24"/>
      <c r="F43" s="11" t="s">
        <v>23</v>
      </c>
      <c r="G43" s="8">
        <f>SUM(H43:P43)</f>
        <v>249053.3</v>
      </c>
      <c r="H43" s="8">
        <f aca="true" t="shared" si="18" ref="H43:P43">H47+H51+H55+H63+H199+H219+H223+H59</f>
        <v>78670.8</v>
      </c>
      <c r="I43" s="8">
        <f t="shared" si="18"/>
        <v>71225.4</v>
      </c>
      <c r="J43" s="8">
        <f t="shared" si="18"/>
        <v>29289.9</v>
      </c>
      <c r="K43" s="8">
        <f t="shared" si="18"/>
        <v>23660.5</v>
      </c>
      <c r="L43" s="8">
        <f t="shared" si="18"/>
        <v>14572.3</v>
      </c>
      <c r="M43" s="8">
        <f t="shared" si="18"/>
        <v>31634.4</v>
      </c>
      <c r="N43" s="8">
        <f t="shared" si="18"/>
        <v>0</v>
      </c>
      <c r="O43" s="8">
        <f t="shared" si="18"/>
        <v>0</v>
      </c>
      <c r="P43" s="8">
        <f t="shared" si="18"/>
        <v>0</v>
      </c>
    </row>
    <row r="44" spans="1:16" ht="7.5">
      <c r="A44" s="24"/>
      <c r="B44" s="24"/>
      <c r="C44" s="23"/>
      <c r="D44" s="23"/>
      <c r="E44" s="24"/>
      <c r="F44" s="11" t="s">
        <v>24</v>
      </c>
      <c r="G44" s="8">
        <f>SUM(H44:P44)</f>
        <v>92926.7</v>
      </c>
      <c r="H44" s="8">
        <f>H48+H52+H56+H64+H200+H220+H224+H60</f>
        <v>2972.4</v>
      </c>
      <c r="I44" s="8">
        <f aca="true" t="shared" si="19" ref="I44:M45">I48+I52+I56+I64+I200+I220+I224+I60</f>
        <v>16158.599999999999</v>
      </c>
      <c r="J44" s="8">
        <f t="shared" si="19"/>
        <v>13353.699999999999</v>
      </c>
      <c r="K44" s="8">
        <f t="shared" si="19"/>
        <v>2450</v>
      </c>
      <c r="L44" s="8">
        <f t="shared" si="19"/>
        <v>29511.8</v>
      </c>
      <c r="M44" s="8">
        <f t="shared" si="19"/>
        <v>28480.199999999997</v>
      </c>
      <c r="N44" s="8">
        <f aca="true" t="shared" si="20" ref="N44:P45">N48+N52+N56+N64+N200+N220+N224+N60</f>
        <v>0</v>
      </c>
      <c r="O44" s="8">
        <f t="shared" si="20"/>
        <v>0</v>
      </c>
      <c r="P44" s="8">
        <f t="shared" si="20"/>
        <v>0</v>
      </c>
    </row>
    <row r="45" spans="1:16" ht="14.25" customHeight="1">
      <c r="A45" s="24"/>
      <c r="B45" s="24"/>
      <c r="C45" s="23"/>
      <c r="D45" s="23"/>
      <c r="E45" s="24"/>
      <c r="F45" s="11" t="s">
        <v>25</v>
      </c>
      <c r="G45" s="8">
        <f>SUM(H45:P45)</f>
        <v>0</v>
      </c>
      <c r="H45" s="8">
        <f>H49+H53+H57+H65+H201+H221+H225+H61</f>
        <v>0</v>
      </c>
      <c r="I45" s="8">
        <f t="shared" si="19"/>
        <v>0</v>
      </c>
      <c r="J45" s="8">
        <f t="shared" si="19"/>
        <v>0</v>
      </c>
      <c r="K45" s="8">
        <f t="shared" si="19"/>
        <v>0</v>
      </c>
      <c r="L45" s="8">
        <f t="shared" si="19"/>
        <v>0</v>
      </c>
      <c r="M45" s="8">
        <f t="shared" si="19"/>
        <v>0</v>
      </c>
      <c r="N45" s="8">
        <f t="shared" si="20"/>
        <v>0</v>
      </c>
      <c r="O45" s="8">
        <f t="shared" si="20"/>
        <v>0</v>
      </c>
      <c r="P45" s="8">
        <f t="shared" si="20"/>
        <v>0</v>
      </c>
    </row>
    <row r="46" spans="1:16" ht="7.5">
      <c r="A46" s="24" t="s">
        <v>45</v>
      </c>
      <c r="B46" s="24" t="s">
        <v>552</v>
      </c>
      <c r="C46" s="23" t="s">
        <v>41</v>
      </c>
      <c r="D46" s="23" t="s">
        <v>46</v>
      </c>
      <c r="E46" s="24" t="s">
        <v>445</v>
      </c>
      <c r="F46" s="11" t="s">
        <v>440</v>
      </c>
      <c r="G46" s="8">
        <f aca="true" t="shared" si="21" ref="G46:P46">G47+G48+G49</f>
        <v>102.4</v>
      </c>
      <c r="H46" s="8">
        <f t="shared" si="21"/>
        <v>0</v>
      </c>
      <c r="I46" s="8">
        <f t="shared" si="21"/>
        <v>0</v>
      </c>
      <c r="J46" s="8">
        <f t="shared" si="21"/>
        <v>102.4</v>
      </c>
      <c r="K46" s="8">
        <f t="shared" si="21"/>
        <v>0</v>
      </c>
      <c r="L46" s="8">
        <f t="shared" si="21"/>
        <v>0</v>
      </c>
      <c r="M46" s="8">
        <f t="shared" si="21"/>
        <v>0</v>
      </c>
      <c r="N46" s="8">
        <f t="shared" si="21"/>
        <v>0</v>
      </c>
      <c r="O46" s="8">
        <f t="shared" si="21"/>
        <v>0</v>
      </c>
      <c r="P46" s="8">
        <f t="shared" si="21"/>
        <v>0</v>
      </c>
    </row>
    <row r="47" spans="1:16" ht="7.5">
      <c r="A47" s="24"/>
      <c r="B47" s="24"/>
      <c r="C47" s="23"/>
      <c r="D47" s="23"/>
      <c r="E47" s="24"/>
      <c r="F47" s="11" t="s">
        <v>23</v>
      </c>
      <c r="G47" s="8">
        <f>SUM(H47:P47)</f>
        <v>102.4</v>
      </c>
      <c r="H47" s="8"/>
      <c r="I47" s="8"/>
      <c r="J47" s="8">
        <v>102.4</v>
      </c>
      <c r="K47" s="8"/>
      <c r="L47" s="8"/>
      <c r="M47" s="8"/>
      <c r="N47" s="8"/>
      <c r="O47" s="8"/>
      <c r="P47" s="8"/>
    </row>
    <row r="48" spans="1:16" ht="7.5">
      <c r="A48" s="24"/>
      <c r="B48" s="24"/>
      <c r="C48" s="23"/>
      <c r="D48" s="23"/>
      <c r="E48" s="24"/>
      <c r="F48" s="11" t="s">
        <v>24</v>
      </c>
      <c r="G48" s="8">
        <f>SUM(H48:P48)</f>
        <v>0</v>
      </c>
      <c r="H48" s="8"/>
      <c r="I48" s="8"/>
      <c r="J48" s="8"/>
      <c r="K48" s="8"/>
      <c r="L48" s="8"/>
      <c r="M48" s="8"/>
      <c r="N48" s="8"/>
      <c r="O48" s="8"/>
      <c r="P48" s="8"/>
    </row>
    <row r="49" spans="1:16" ht="22.5" customHeight="1">
      <c r="A49" s="24"/>
      <c r="B49" s="24"/>
      <c r="C49" s="23"/>
      <c r="D49" s="23"/>
      <c r="E49" s="24"/>
      <c r="F49" s="11" t="s">
        <v>25</v>
      </c>
      <c r="G49" s="8">
        <f>SUM(H49:P49)</f>
        <v>0</v>
      </c>
      <c r="H49" s="8"/>
      <c r="I49" s="8"/>
      <c r="J49" s="8"/>
      <c r="K49" s="8"/>
      <c r="L49" s="8"/>
      <c r="M49" s="8"/>
      <c r="N49" s="8"/>
      <c r="O49" s="8"/>
      <c r="P49" s="8"/>
    </row>
    <row r="50" spans="1:16" ht="7.5">
      <c r="A50" s="24" t="s">
        <v>47</v>
      </c>
      <c r="B50" s="24" t="s">
        <v>431</v>
      </c>
      <c r="C50" s="23" t="s">
        <v>32</v>
      </c>
      <c r="D50" s="23" t="s">
        <v>48</v>
      </c>
      <c r="E50" s="24" t="s">
        <v>444</v>
      </c>
      <c r="F50" s="11" t="s">
        <v>440</v>
      </c>
      <c r="G50" s="8">
        <f aca="true" t="shared" si="22" ref="G50:P50">G51+G52+G53</f>
        <v>200403.2</v>
      </c>
      <c r="H50" s="8">
        <f>H51+H52+H53</f>
        <v>75715</v>
      </c>
      <c r="I50" s="8">
        <f t="shared" si="22"/>
        <v>56490.5</v>
      </c>
      <c r="J50" s="8">
        <f t="shared" si="22"/>
        <v>17765.6</v>
      </c>
      <c r="K50" s="8">
        <f t="shared" si="22"/>
        <v>22293.2</v>
      </c>
      <c r="L50" s="8">
        <f>L51+L52+L53</f>
        <v>5885</v>
      </c>
      <c r="M50" s="8">
        <f t="shared" si="22"/>
        <v>22253.9</v>
      </c>
      <c r="N50" s="8">
        <f t="shared" si="22"/>
        <v>0</v>
      </c>
      <c r="O50" s="8">
        <f t="shared" si="22"/>
        <v>0</v>
      </c>
      <c r="P50" s="8">
        <f t="shared" si="22"/>
        <v>0</v>
      </c>
    </row>
    <row r="51" spans="1:16" ht="7.5">
      <c r="A51" s="24"/>
      <c r="B51" s="24"/>
      <c r="C51" s="23"/>
      <c r="D51" s="23"/>
      <c r="E51" s="24"/>
      <c r="F51" s="11" t="s">
        <v>23</v>
      </c>
      <c r="G51" s="8">
        <f>SUM(H51:P51)</f>
        <v>200403.2</v>
      </c>
      <c r="H51" s="8">
        <v>75715</v>
      </c>
      <c r="I51" s="8">
        <v>56490.5</v>
      </c>
      <c r="J51" s="8">
        <v>17765.6</v>
      </c>
      <c r="K51" s="8">
        <v>22293.2</v>
      </c>
      <c r="L51" s="8">
        <v>5885</v>
      </c>
      <c r="M51" s="8">
        <v>22253.9</v>
      </c>
      <c r="N51" s="8">
        <v>0</v>
      </c>
      <c r="O51" s="8">
        <v>0</v>
      </c>
      <c r="P51" s="8">
        <v>0</v>
      </c>
    </row>
    <row r="52" spans="1:16" ht="7.5">
      <c r="A52" s="24"/>
      <c r="B52" s="24"/>
      <c r="C52" s="23"/>
      <c r="D52" s="23"/>
      <c r="E52" s="24"/>
      <c r="F52" s="11" t="s">
        <v>24</v>
      </c>
      <c r="G52" s="8">
        <f>SUM(H52:P52)</f>
        <v>0</v>
      </c>
      <c r="H52" s="8"/>
      <c r="I52" s="8"/>
      <c r="J52" s="8"/>
      <c r="K52" s="8"/>
      <c r="L52" s="8"/>
      <c r="M52" s="8"/>
      <c r="N52" s="8"/>
      <c r="O52" s="8"/>
      <c r="P52" s="8"/>
    </row>
    <row r="53" spans="1:16" ht="15" customHeight="1">
      <c r="A53" s="24"/>
      <c r="B53" s="24"/>
      <c r="C53" s="23"/>
      <c r="D53" s="23"/>
      <c r="E53" s="24"/>
      <c r="F53" s="11" t="s">
        <v>25</v>
      </c>
      <c r="G53" s="8">
        <f>SUM(H53:P53)</f>
        <v>0</v>
      </c>
      <c r="H53" s="8"/>
      <c r="I53" s="8"/>
      <c r="J53" s="8"/>
      <c r="K53" s="8"/>
      <c r="L53" s="8"/>
      <c r="M53" s="8"/>
      <c r="N53" s="8"/>
      <c r="O53" s="8"/>
      <c r="P53" s="8"/>
    </row>
    <row r="54" spans="1:16" ht="7.5">
      <c r="A54" s="24" t="s">
        <v>49</v>
      </c>
      <c r="B54" s="24" t="s">
        <v>553</v>
      </c>
      <c r="C54" s="23" t="s">
        <v>32</v>
      </c>
      <c r="D54" s="23" t="s">
        <v>50</v>
      </c>
      <c r="E54" s="24" t="s">
        <v>445</v>
      </c>
      <c r="F54" s="11" t="s">
        <v>440</v>
      </c>
      <c r="G54" s="8">
        <f aca="true" t="shared" si="23" ref="G54:P54">G55+G56+G57</f>
        <v>5970</v>
      </c>
      <c r="H54" s="8">
        <f t="shared" si="23"/>
        <v>0</v>
      </c>
      <c r="I54" s="8">
        <f t="shared" si="23"/>
        <v>1560</v>
      </c>
      <c r="J54" s="8">
        <f t="shared" si="23"/>
        <v>1960</v>
      </c>
      <c r="K54" s="8">
        <f t="shared" si="23"/>
        <v>2450</v>
      </c>
      <c r="L54" s="8">
        <f>L55+L56+L57</f>
        <v>0</v>
      </c>
      <c r="M54" s="8">
        <f t="shared" si="23"/>
        <v>0</v>
      </c>
      <c r="N54" s="8">
        <f t="shared" si="23"/>
        <v>0</v>
      </c>
      <c r="O54" s="8">
        <f t="shared" si="23"/>
        <v>0</v>
      </c>
      <c r="P54" s="8">
        <f t="shared" si="23"/>
        <v>0</v>
      </c>
    </row>
    <row r="55" spans="1:16" ht="7.5">
      <c r="A55" s="24"/>
      <c r="B55" s="24"/>
      <c r="C55" s="23"/>
      <c r="D55" s="23"/>
      <c r="E55" s="24"/>
      <c r="F55" s="11" t="s">
        <v>23</v>
      </c>
      <c r="G55" s="8">
        <f>SUM(H55:P55)</f>
        <v>0</v>
      </c>
      <c r="H55" s="8"/>
      <c r="I55" s="8"/>
      <c r="J55" s="8"/>
      <c r="K55" s="8"/>
      <c r="L55" s="8"/>
      <c r="M55" s="8"/>
      <c r="N55" s="8"/>
      <c r="O55" s="8"/>
      <c r="P55" s="8"/>
    </row>
    <row r="56" spans="1:16" ht="7.5">
      <c r="A56" s="24"/>
      <c r="B56" s="24"/>
      <c r="C56" s="23"/>
      <c r="D56" s="23"/>
      <c r="E56" s="24"/>
      <c r="F56" s="11" t="s">
        <v>24</v>
      </c>
      <c r="G56" s="8">
        <f>SUM(H56:P56)</f>
        <v>5970</v>
      </c>
      <c r="H56" s="8"/>
      <c r="I56" s="8">
        <v>1560</v>
      </c>
      <c r="J56" s="8">
        <v>1960</v>
      </c>
      <c r="K56" s="8">
        <v>2450</v>
      </c>
      <c r="L56" s="8"/>
      <c r="M56" s="8">
        <v>0</v>
      </c>
      <c r="N56" s="8">
        <v>0</v>
      </c>
      <c r="O56" s="8">
        <v>0</v>
      </c>
      <c r="P56" s="8">
        <v>0</v>
      </c>
    </row>
    <row r="57" spans="1:16" ht="40.5" customHeight="1">
      <c r="A57" s="24"/>
      <c r="B57" s="24"/>
      <c r="C57" s="23"/>
      <c r="D57" s="23"/>
      <c r="E57" s="24"/>
      <c r="F57" s="11" t="s">
        <v>25</v>
      </c>
      <c r="G57" s="8">
        <f>SUM(H57:P57)</f>
        <v>0</v>
      </c>
      <c r="H57" s="8"/>
      <c r="I57" s="8"/>
      <c r="J57" s="8"/>
      <c r="K57" s="8"/>
      <c r="L57" s="8"/>
      <c r="M57" s="8"/>
      <c r="N57" s="8"/>
      <c r="O57" s="8"/>
      <c r="P57" s="8"/>
    </row>
    <row r="58" spans="1:16" ht="7.5">
      <c r="A58" s="24" t="s">
        <v>432</v>
      </c>
      <c r="B58" s="24" t="s">
        <v>465</v>
      </c>
      <c r="C58" s="23" t="s">
        <v>32</v>
      </c>
      <c r="D58" s="23" t="s">
        <v>50</v>
      </c>
      <c r="E58" s="24" t="s">
        <v>445</v>
      </c>
      <c r="F58" s="11" t="s">
        <v>440</v>
      </c>
      <c r="G58" s="8">
        <f aca="true" t="shared" si="24" ref="G58:P58">G59+G60+G61</f>
        <v>1050</v>
      </c>
      <c r="H58" s="8">
        <f t="shared" si="24"/>
        <v>0</v>
      </c>
      <c r="I58" s="8">
        <f t="shared" si="24"/>
        <v>0</v>
      </c>
      <c r="J58" s="8">
        <f t="shared" si="24"/>
        <v>0</v>
      </c>
      <c r="K58" s="8">
        <f t="shared" si="24"/>
        <v>0</v>
      </c>
      <c r="L58" s="8">
        <f t="shared" si="24"/>
        <v>700</v>
      </c>
      <c r="M58" s="8">
        <f t="shared" si="24"/>
        <v>350</v>
      </c>
      <c r="N58" s="8">
        <f t="shared" si="24"/>
        <v>0</v>
      </c>
      <c r="O58" s="8">
        <f t="shared" si="24"/>
        <v>0</v>
      </c>
      <c r="P58" s="8">
        <f t="shared" si="24"/>
        <v>0</v>
      </c>
    </row>
    <row r="59" spans="1:16" ht="7.5">
      <c r="A59" s="24"/>
      <c r="B59" s="24"/>
      <c r="C59" s="23"/>
      <c r="D59" s="23"/>
      <c r="E59" s="24"/>
      <c r="F59" s="11" t="s">
        <v>23</v>
      </c>
      <c r="G59" s="8">
        <f>SUM(H59:P59)</f>
        <v>0</v>
      </c>
      <c r="H59" s="8"/>
      <c r="I59" s="8"/>
      <c r="J59" s="8"/>
      <c r="K59" s="8"/>
      <c r="L59" s="8"/>
      <c r="M59" s="8"/>
      <c r="N59" s="8"/>
      <c r="O59" s="8"/>
      <c r="P59" s="8"/>
    </row>
    <row r="60" spans="1:16" ht="7.5">
      <c r="A60" s="24"/>
      <c r="B60" s="24"/>
      <c r="C60" s="23"/>
      <c r="D60" s="23"/>
      <c r="E60" s="24"/>
      <c r="F60" s="11" t="s">
        <v>24</v>
      </c>
      <c r="G60" s="8">
        <f>SUM(H60:P60)</f>
        <v>1050</v>
      </c>
      <c r="H60" s="8"/>
      <c r="I60" s="8"/>
      <c r="J60" s="8"/>
      <c r="K60" s="8"/>
      <c r="L60" s="8">
        <v>700</v>
      </c>
      <c r="M60" s="8">
        <v>350</v>
      </c>
      <c r="N60" s="8">
        <v>0</v>
      </c>
      <c r="O60" s="8">
        <v>0</v>
      </c>
      <c r="P60" s="8">
        <v>0</v>
      </c>
    </row>
    <row r="61" spans="1:16" ht="10.5" customHeight="1">
      <c r="A61" s="24"/>
      <c r="B61" s="24"/>
      <c r="C61" s="23"/>
      <c r="D61" s="23"/>
      <c r="E61" s="24"/>
      <c r="F61" s="11" t="s">
        <v>25</v>
      </c>
      <c r="G61" s="8">
        <f>SUM(H61:P61)</f>
        <v>0</v>
      </c>
      <c r="H61" s="8"/>
      <c r="I61" s="8"/>
      <c r="J61" s="8"/>
      <c r="K61" s="8"/>
      <c r="L61" s="8"/>
      <c r="M61" s="8"/>
      <c r="N61" s="8"/>
      <c r="O61" s="8"/>
      <c r="P61" s="8"/>
    </row>
    <row r="62" spans="1:16" ht="7.5">
      <c r="A62" s="24" t="s">
        <v>51</v>
      </c>
      <c r="B62" s="24" t="s">
        <v>52</v>
      </c>
      <c r="C62" s="23" t="s">
        <v>32</v>
      </c>
      <c r="D62" s="23" t="s">
        <v>53</v>
      </c>
      <c r="E62" s="24" t="s">
        <v>445</v>
      </c>
      <c r="F62" s="11" t="s">
        <v>440</v>
      </c>
      <c r="G62" s="8">
        <f aca="true" t="shared" si="25" ref="G62:N62">G63+G64+G65</f>
        <v>56731.1</v>
      </c>
      <c r="H62" s="8">
        <f t="shared" si="25"/>
        <v>4587</v>
      </c>
      <c r="I62" s="8">
        <f t="shared" si="25"/>
        <v>29333.5</v>
      </c>
      <c r="J62" s="8">
        <f t="shared" si="25"/>
        <v>22810.6</v>
      </c>
      <c r="K62" s="8">
        <f t="shared" si="25"/>
        <v>0</v>
      </c>
      <c r="L62" s="8">
        <f t="shared" si="25"/>
        <v>0</v>
      </c>
      <c r="M62" s="8">
        <f t="shared" si="25"/>
        <v>0</v>
      </c>
      <c r="N62" s="8">
        <f t="shared" si="25"/>
        <v>0</v>
      </c>
      <c r="O62" s="8">
        <v>0</v>
      </c>
      <c r="P62" s="8">
        <v>0</v>
      </c>
    </row>
    <row r="63" spans="1:16" ht="7.5">
      <c r="A63" s="24"/>
      <c r="B63" s="24"/>
      <c r="C63" s="23"/>
      <c r="D63" s="23"/>
      <c r="E63" s="24"/>
      <c r="F63" s="11" t="s">
        <v>23</v>
      </c>
      <c r="G63" s="8">
        <f>SUM(H63:P63)</f>
        <v>28777.300000000003</v>
      </c>
      <c r="H63" s="8">
        <f>H67+H83</f>
        <v>2620.5</v>
      </c>
      <c r="I63" s="8">
        <f aca="true" t="shared" si="26" ref="I63:N63">I67+I83</f>
        <v>14734.900000000001</v>
      </c>
      <c r="J63" s="8">
        <f t="shared" si="26"/>
        <v>11421.9</v>
      </c>
      <c r="K63" s="8">
        <f t="shared" si="26"/>
        <v>0</v>
      </c>
      <c r="L63" s="8">
        <f t="shared" si="26"/>
        <v>0</v>
      </c>
      <c r="M63" s="8">
        <f t="shared" si="26"/>
        <v>0</v>
      </c>
      <c r="N63" s="8">
        <f t="shared" si="26"/>
        <v>0</v>
      </c>
      <c r="O63" s="8">
        <v>0</v>
      </c>
      <c r="P63" s="8">
        <v>0</v>
      </c>
    </row>
    <row r="64" spans="1:16" ht="7.5">
      <c r="A64" s="24"/>
      <c r="B64" s="24"/>
      <c r="C64" s="23"/>
      <c r="D64" s="23"/>
      <c r="E64" s="24"/>
      <c r="F64" s="11" t="s">
        <v>24</v>
      </c>
      <c r="G64" s="8">
        <f>SUM(H64:P64)</f>
        <v>27953.799999999996</v>
      </c>
      <c r="H64" s="8">
        <f aca="true" t="shared" si="27" ref="H64:N65">H68+H84</f>
        <v>1966.5</v>
      </c>
      <c r="I64" s="8">
        <f t="shared" si="27"/>
        <v>14598.599999999999</v>
      </c>
      <c r="J64" s="8">
        <f t="shared" si="27"/>
        <v>11388.699999999999</v>
      </c>
      <c r="K64" s="8">
        <f t="shared" si="27"/>
        <v>0</v>
      </c>
      <c r="L64" s="8">
        <f t="shared" si="27"/>
        <v>0</v>
      </c>
      <c r="M64" s="8">
        <f t="shared" si="27"/>
        <v>0</v>
      </c>
      <c r="N64" s="8">
        <f t="shared" si="27"/>
        <v>0</v>
      </c>
      <c r="O64" s="8">
        <v>0</v>
      </c>
      <c r="P64" s="8">
        <v>0</v>
      </c>
    </row>
    <row r="65" spans="1:16" ht="13.5" customHeight="1">
      <c r="A65" s="24"/>
      <c r="B65" s="24"/>
      <c r="C65" s="23"/>
      <c r="D65" s="23"/>
      <c r="E65" s="24"/>
      <c r="F65" s="11" t="s">
        <v>25</v>
      </c>
      <c r="G65" s="8">
        <f>SUM(H65:P65)</f>
        <v>0</v>
      </c>
      <c r="H65" s="8">
        <f t="shared" si="27"/>
        <v>0</v>
      </c>
      <c r="I65" s="8">
        <f t="shared" si="27"/>
        <v>0</v>
      </c>
      <c r="J65" s="8">
        <f t="shared" si="27"/>
        <v>0</v>
      </c>
      <c r="K65" s="8">
        <f t="shared" si="27"/>
        <v>0</v>
      </c>
      <c r="L65" s="8">
        <f t="shared" si="27"/>
        <v>0</v>
      </c>
      <c r="M65" s="8">
        <f t="shared" si="27"/>
        <v>0</v>
      </c>
      <c r="N65" s="8">
        <f t="shared" si="27"/>
        <v>0</v>
      </c>
      <c r="O65" s="8">
        <v>0</v>
      </c>
      <c r="P65" s="8">
        <v>0</v>
      </c>
    </row>
    <row r="66" spans="1:16" ht="7.5">
      <c r="A66" s="24" t="s">
        <v>54</v>
      </c>
      <c r="B66" s="24" t="s">
        <v>56</v>
      </c>
      <c r="C66" s="23" t="s">
        <v>32</v>
      </c>
      <c r="D66" s="23" t="s">
        <v>53</v>
      </c>
      <c r="E66" s="24" t="s">
        <v>445</v>
      </c>
      <c r="F66" s="11" t="s">
        <v>440</v>
      </c>
      <c r="G66" s="8">
        <f aca="true" t="shared" si="28" ref="G66:N66">G67+G68+G69</f>
        <v>2240.6</v>
      </c>
      <c r="H66" s="8">
        <f t="shared" si="28"/>
        <v>2240.6</v>
      </c>
      <c r="I66" s="8">
        <f t="shared" si="28"/>
        <v>0</v>
      </c>
      <c r="J66" s="8">
        <f t="shared" si="28"/>
        <v>0</v>
      </c>
      <c r="K66" s="8">
        <f t="shared" si="28"/>
        <v>0</v>
      </c>
      <c r="L66" s="8">
        <f t="shared" si="28"/>
        <v>0</v>
      </c>
      <c r="M66" s="8">
        <f t="shared" si="28"/>
        <v>0</v>
      </c>
      <c r="N66" s="8">
        <f t="shared" si="28"/>
        <v>0</v>
      </c>
      <c r="O66" s="8">
        <v>0</v>
      </c>
      <c r="P66" s="8">
        <v>0</v>
      </c>
    </row>
    <row r="67" spans="1:16" ht="7.5">
      <c r="A67" s="24"/>
      <c r="B67" s="24"/>
      <c r="C67" s="23"/>
      <c r="D67" s="23"/>
      <c r="E67" s="24"/>
      <c r="F67" s="11" t="s">
        <v>23</v>
      </c>
      <c r="G67" s="8">
        <f>SUM(H67:P67)</f>
        <v>1120.3</v>
      </c>
      <c r="H67" s="8">
        <f>H71+H75+H79</f>
        <v>1120.3</v>
      </c>
      <c r="I67" s="8">
        <f aca="true" t="shared" si="29" ref="I67:N67">I71+I75+I79</f>
        <v>0</v>
      </c>
      <c r="J67" s="8">
        <f t="shared" si="29"/>
        <v>0</v>
      </c>
      <c r="K67" s="8">
        <f t="shared" si="29"/>
        <v>0</v>
      </c>
      <c r="L67" s="8">
        <f t="shared" si="29"/>
        <v>0</v>
      </c>
      <c r="M67" s="8">
        <f t="shared" si="29"/>
        <v>0</v>
      </c>
      <c r="N67" s="8">
        <f t="shared" si="29"/>
        <v>0</v>
      </c>
      <c r="O67" s="8">
        <v>0</v>
      </c>
      <c r="P67" s="8">
        <v>0</v>
      </c>
    </row>
    <row r="68" spans="1:16" ht="7.5">
      <c r="A68" s="24"/>
      <c r="B68" s="24"/>
      <c r="C68" s="23"/>
      <c r="D68" s="23"/>
      <c r="E68" s="24"/>
      <c r="F68" s="11" t="s">
        <v>24</v>
      </c>
      <c r="G68" s="8">
        <f>SUM(H68:P68)</f>
        <v>1120.3</v>
      </c>
      <c r="H68" s="8">
        <f aca="true" t="shared" si="30" ref="H68:N69">H72+H76+H80</f>
        <v>1120.3</v>
      </c>
      <c r="I68" s="8">
        <f t="shared" si="30"/>
        <v>0</v>
      </c>
      <c r="J68" s="8">
        <f t="shared" si="30"/>
        <v>0</v>
      </c>
      <c r="K68" s="8">
        <f t="shared" si="30"/>
        <v>0</v>
      </c>
      <c r="L68" s="8">
        <f t="shared" si="30"/>
        <v>0</v>
      </c>
      <c r="M68" s="8">
        <f t="shared" si="30"/>
        <v>0</v>
      </c>
      <c r="N68" s="8">
        <f t="shared" si="30"/>
        <v>0</v>
      </c>
      <c r="O68" s="8">
        <v>0</v>
      </c>
      <c r="P68" s="8">
        <v>0</v>
      </c>
    </row>
    <row r="69" spans="1:16" ht="15" customHeight="1">
      <c r="A69" s="24"/>
      <c r="B69" s="24"/>
      <c r="C69" s="23"/>
      <c r="D69" s="23"/>
      <c r="E69" s="24"/>
      <c r="F69" s="11" t="s">
        <v>25</v>
      </c>
      <c r="G69" s="8">
        <f>SUM(H69:P69)</f>
        <v>0</v>
      </c>
      <c r="H69" s="8">
        <f>H73+H77+H81</f>
        <v>0</v>
      </c>
      <c r="I69" s="8">
        <f t="shared" si="30"/>
        <v>0</v>
      </c>
      <c r="J69" s="8">
        <f t="shared" si="30"/>
        <v>0</v>
      </c>
      <c r="K69" s="8">
        <f t="shared" si="30"/>
        <v>0</v>
      </c>
      <c r="L69" s="8">
        <f t="shared" si="30"/>
        <v>0</v>
      </c>
      <c r="M69" s="8">
        <f t="shared" si="30"/>
        <v>0</v>
      </c>
      <c r="N69" s="8">
        <f t="shared" si="30"/>
        <v>0</v>
      </c>
      <c r="O69" s="8">
        <v>0</v>
      </c>
      <c r="P69" s="8">
        <v>0</v>
      </c>
    </row>
    <row r="70" spans="1:16" ht="7.5">
      <c r="A70" s="24" t="s">
        <v>57</v>
      </c>
      <c r="B70" s="24" t="s">
        <v>405</v>
      </c>
      <c r="C70" s="23" t="s">
        <v>32</v>
      </c>
      <c r="D70" s="23" t="s">
        <v>53</v>
      </c>
      <c r="E70" s="24" t="s">
        <v>445</v>
      </c>
      <c r="F70" s="11" t="s">
        <v>440</v>
      </c>
      <c r="G70" s="8">
        <f aca="true" t="shared" si="31" ref="G70:N70">G71+G72+G73</f>
        <v>952</v>
      </c>
      <c r="H70" s="8">
        <f t="shared" si="31"/>
        <v>952</v>
      </c>
      <c r="I70" s="8">
        <f t="shared" si="31"/>
        <v>0</v>
      </c>
      <c r="J70" s="8">
        <f t="shared" si="31"/>
        <v>0</v>
      </c>
      <c r="K70" s="8">
        <f t="shared" si="31"/>
        <v>0</v>
      </c>
      <c r="L70" s="8">
        <f t="shared" si="31"/>
        <v>0</v>
      </c>
      <c r="M70" s="8">
        <f t="shared" si="31"/>
        <v>0</v>
      </c>
      <c r="N70" s="8">
        <f t="shared" si="31"/>
        <v>0</v>
      </c>
      <c r="O70" s="8">
        <v>0</v>
      </c>
      <c r="P70" s="8">
        <v>0</v>
      </c>
    </row>
    <row r="71" spans="1:16" ht="7.5">
      <c r="A71" s="24"/>
      <c r="B71" s="24"/>
      <c r="C71" s="23"/>
      <c r="D71" s="23"/>
      <c r="E71" s="24"/>
      <c r="F71" s="11" t="s">
        <v>23</v>
      </c>
      <c r="G71" s="8">
        <f>SUM(H71:P71)</f>
        <v>476</v>
      </c>
      <c r="H71" s="8">
        <v>476</v>
      </c>
      <c r="I71" s="8"/>
      <c r="J71" s="8"/>
      <c r="K71" s="8"/>
      <c r="L71" s="8"/>
      <c r="M71" s="8"/>
      <c r="N71" s="8"/>
      <c r="O71" s="8"/>
      <c r="P71" s="8"/>
    </row>
    <row r="72" spans="1:16" ht="7.5">
      <c r="A72" s="24"/>
      <c r="B72" s="24"/>
      <c r="C72" s="23"/>
      <c r="D72" s="23"/>
      <c r="E72" s="24"/>
      <c r="F72" s="11" t="s">
        <v>24</v>
      </c>
      <c r="G72" s="8">
        <f>SUM(H72:P72)</f>
        <v>476</v>
      </c>
      <c r="H72" s="8">
        <v>476</v>
      </c>
      <c r="I72" s="8"/>
      <c r="J72" s="8"/>
      <c r="K72" s="8"/>
      <c r="L72" s="8"/>
      <c r="M72" s="8"/>
      <c r="N72" s="8"/>
      <c r="O72" s="8"/>
      <c r="P72" s="8"/>
    </row>
    <row r="73" spans="1:16" ht="12" customHeight="1">
      <c r="A73" s="24"/>
      <c r="B73" s="24"/>
      <c r="C73" s="23"/>
      <c r="D73" s="23"/>
      <c r="E73" s="24"/>
      <c r="F73" s="11" t="s">
        <v>25</v>
      </c>
      <c r="G73" s="8">
        <f>SUM(H73:P73)</f>
        <v>0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ht="7.5">
      <c r="A74" s="24" t="s">
        <v>58</v>
      </c>
      <c r="B74" s="24" t="s">
        <v>406</v>
      </c>
      <c r="C74" s="23" t="s">
        <v>32</v>
      </c>
      <c r="D74" s="23" t="s">
        <v>53</v>
      </c>
      <c r="E74" s="24" t="s">
        <v>445</v>
      </c>
      <c r="F74" s="11" t="s">
        <v>440</v>
      </c>
      <c r="G74" s="8">
        <f aca="true" t="shared" si="32" ref="G74:N74">G75+G76+G77</f>
        <v>1238.4</v>
      </c>
      <c r="H74" s="8">
        <f t="shared" si="32"/>
        <v>1238.4</v>
      </c>
      <c r="I74" s="8">
        <f t="shared" si="32"/>
        <v>0</v>
      </c>
      <c r="J74" s="8">
        <f t="shared" si="32"/>
        <v>0</v>
      </c>
      <c r="K74" s="8">
        <f t="shared" si="32"/>
        <v>0</v>
      </c>
      <c r="L74" s="8">
        <f t="shared" si="32"/>
        <v>0</v>
      </c>
      <c r="M74" s="8">
        <f t="shared" si="32"/>
        <v>0</v>
      </c>
      <c r="N74" s="8">
        <f t="shared" si="32"/>
        <v>0</v>
      </c>
      <c r="O74" s="8">
        <v>0</v>
      </c>
      <c r="P74" s="8">
        <v>0</v>
      </c>
    </row>
    <row r="75" spans="1:16" ht="7.5">
      <c r="A75" s="24"/>
      <c r="B75" s="24"/>
      <c r="C75" s="23"/>
      <c r="D75" s="23"/>
      <c r="E75" s="24"/>
      <c r="F75" s="11" t="s">
        <v>23</v>
      </c>
      <c r="G75" s="8">
        <f>SUM(H75:P75)</f>
        <v>619.2</v>
      </c>
      <c r="H75" s="8">
        <v>619.2</v>
      </c>
      <c r="I75" s="8"/>
      <c r="J75" s="8"/>
      <c r="K75" s="8"/>
      <c r="L75" s="8"/>
      <c r="M75" s="8"/>
      <c r="N75" s="8"/>
      <c r="O75" s="8"/>
      <c r="P75" s="8"/>
    </row>
    <row r="76" spans="1:16" ht="7.5">
      <c r="A76" s="24"/>
      <c r="B76" s="24"/>
      <c r="C76" s="23"/>
      <c r="D76" s="23"/>
      <c r="E76" s="24"/>
      <c r="F76" s="11" t="s">
        <v>24</v>
      </c>
      <c r="G76" s="8">
        <f>SUM(H76:P76)</f>
        <v>619.2</v>
      </c>
      <c r="H76" s="8">
        <v>619.2</v>
      </c>
      <c r="I76" s="8"/>
      <c r="J76" s="8"/>
      <c r="K76" s="8"/>
      <c r="L76" s="8"/>
      <c r="M76" s="8"/>
      <c r="N76" s="8"/>
      <c r="O76" s="8"/>
      <c r="P76" s="8"/>
    </row>
    <row r="77" spans="1:16" ht="12.75" customHeight="1">
      <c r="A77" s="24"/>
      <c r="B77" s="24"/>
      <c r="C77" s="23"/>
      <c r="D77" s="23"/>
      <c r="E77" s="24"/>
      <c r="F77" s="11" t="s">
        <v>25</v>
      </c>
      <c r="G77" s="8">
        <f>SUM(H77:P77)</f>
        <v>0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ht="7.5">
      <c r="A78" s="24" t="s">
        <v>59</v>
      </c>
      <c r="B78" s="24" t="s">
        <v>60</v>
      </c>
      <c r="C78" s="23" t="s">
        <v>32</v>
      </c>
      <c r="D78" s="23" t="s">
        <v>53</v>
      </c>
      <c r="E78" s="24" t="s">
        <v>445</v>
      </c>
      <c r="F78" s="11" t="s">
        <v>440</v>
      </c>
      <c r="G78" s="8">
        <f aca="true" t="shared" si="33" ref="G78:N78">G79+G80+G81</f>
        <v>50.2</v>
      </c>
      <c r="H78" s="8">
        <f t="shared" si="33"/>
        <v>50.2</v>
      </c>
      <c r="I78" s="8">
        <f t="shared" si="33"/>
        <v>0</v>
      </c>
      <c r="J78" s="8">
        <f t="shared" si="33"/>
        <v>0</v>
      </c>
      <c r="K78" s="8">
        <f t="shared" si="33"/>
        <v>0</v>
      </c>
      <c r="L78" s="8">
        <f t="shared" si="33"/>
        <v>0</v>
      </c>
      <c r="M78" s="8">
        <f t="shared" si="33"/>
        <v>0</v>
      </c>
      <c r="N78" s="8">
        <f t="shared" si="33"/>
        <v>0</v>
      </c>
      <c r="O78" s="8">
        <v>0</v>
      </c>
      <c r="P78" s="8">
        <v>0</v>
      </c>
    </row>
    <row r="79" spans="1:16" ht="7.5">
      <c r="A79" s="24"/>
      <c r="B79" s="24"/>
      <c r="C79" s="23"/>
      <c r="D79" s="23"/>
      <c r="E79" s="24"/>
      <c r="F79" s="11" t="s">
        <v>23</v>
      </c>
      <c r="G79" s="8">
        <f>SUM(H79:P79)</f>
        <v>25.1</v>
      </c>
      <c r="H79" s="8">
        <v>25.1</v>
      </c>
      <c r="I79" s="8"/>
      <c r="J79" s="8"/>
      <c r="K79" s="8"/>
      <c r="L79" s="8"/>
      <c r="M79" s="8"/>
      <c r="N79" s="8"/>
      <c r="O79" s="8"/>
      <c r="P79" s="8"/>
    </row>
    <row r="80" spans="1:16" ht="7.5">
      <c r="A80" s="24"/>
      <c r="B80" s="24"/>
      <c r="C80" s="23"/>
      <c r="D80" s="23"/>
      <c r="E80" s="24"/>
      <c r="F80" s="11" t="s">
        <v>24</v>
      </c>
      <c r="G80" s="8">
        <f>SUM(H80:P80)</f>
        <v>25.1</v>
      </c>
      <c r="H80" s="8">
        <v>25.1</v>
      </c>
      <c r="I80" s="8"/>
      <c r="J80" s="8"/>
      <c r="K80" s="8"/>
      <c r="L80" s="8"/>
      <c r="M80" s="8"/>
      <c r="N80" s="8"/>
      <c r="O80" s="8"/>
      <c r="P80" s="8"/>
    </row>
    <row r="81" spans="1:16" ht="13.5" customHeight="1">
      <c r="A81" s="24"/>
      <c r="B81" s="24"/>
      <c r="C81" s="23"/>
      <c r="D81" s="23"/>
      <c r="E81" s="24"/>
      <c r="F81" s="11" t="s">
        <v>25</v>
      </c>
      <c r="G81" s="8">
        <f>SUM(H81:P81)</f>
        <v>0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ht="7.5">
      <c r="A82" s="24" t="s">
        <v>55</v>
      </c>
      <c r="B82" s="24" t="s">
        <v>61</v>
      </c>
      <c r="C82" s="23" t="s">
        <v>32</v>
      </c>
      <c r="D82" s="23" t="s">
        <v>53</v>
      </c>
      <c r="E82" s="24" t="s">
        <v>445</v>
      </c>
      <c r="F82" s="11" t="s">
        <v>440</v>
      </c>
      <c r="G82" s="8">
        <f aca="true" t="shared" si="34" ref="G82:N82">G83+G84+G85</f>
        <v>54490.5</v>
      </c>
      <c r="H82" s="8">
        <f t="shared" si="34"/>
        <v>2346.4</v>
      </c>
      <c r="I82" s="8">
        <f t="shared" si="34"/>
        <v>29333.5</v>
      </c>
      <c r="J82" s="8">
        <f t="shared" si="34"/>
        <v>22810.6</v>
      </c>
      <c r="K82" s="8">
        <f t="shared" si="34"/>
        <v>0</v>
      </c>
      <c r="L82" s="8">
        <f t="shared" si="34"/>
        <v>0</v>
      </c>
      <c r="M82" s="8">
        <f t="shared" si="34"/>
        <v>0</v>
      </c>
      <c r="N82" s="8">
        <f t="shared" si="34"/>
        <v>0</v>
      </c>
      <c r="O82" s="8">
        <v>0</v>
      </c>
      <c r="P82" s="8">
        <v>0</v>
      </c>
    </row>
    <row r="83" spans="1:16" ht="7.5">
      <c r="A83" s="24"/>
      <c r="B83" s="24"/>
      <c r="C83" s="23"/>
      <c r="D83" s="23"/>
      <c r="E83" s="24"/>
      <c r="F83" s="11" t="s">
        <v>23</v>
      </c>
      <c r="G83" s="8">
        <f>SUM(H83:P83)</f>
        <v>27657</v>
      </c>
      <c r="H83" s="8">
        <f>H87+H91+H95+H99</f>
        <v>1500.2</v>
      </c>
      <c r="I83" s="8">
        <f aca="true" t="shared" si="35" ref="I83:N83">I87+I91+I95+I99</f>
        <v>14734.900000000001</v>
      </c>
      <c r="J83" s="8">
        <f t="shared" si="35"/>
        <v>11421.9</v>
      </c>
      <c r="K83" s="8">
        <f t="shared" si="35"/>
        <v>0</v>
      </c>
      <c r="L83" s="8">
        <f t="shared" si="35"/>
        <v>0</v>
      </c>
      <c r="M83" s="8">
        <f t="shared" si="35"/>
        <v>0</v>
      </c>
      <c r="N83" s="8">
        <f t="shared" si="35"/>
        <v>0</v>
      </c>
      <c r="O83" s="8">
        <v>0</v>
      </c>
      <c r="P83" s="8">
        <v>0</v>
      </c>
    </row>
    <row r="84" spans="1:16" ht="7.5">
      <c r="A84" s="24"/>
      <c r="B84" s="24"/>
      <c r="C84" s="23"/>
      <c r="D84" s="23"/>
      <c r="E84" s="24"/>
      <c r="F84" s="11" t="s">
        <v>24</v>
      </c>
      <c r="G84" s="8">
        <f>SUM(H84:P84)</f>
        <v>26833.5</v>
      </c>
      <c r="H84" s="8">
        <f aca="true" t="shared" si="36" ref="H84:N85">H88+H92+H96+H100</f>
        <v>846.2</v>
      </c>
      <c r="I84" s="8">
        <f t="shared" si="36"/>
        <v>14598.599999999999</v>
      </c>
      <c r="J84" s="8">
        <f t="shared" si="36"/>
        <v>11388.699999999999</v>
      </c>
      <c r="K84" s="8">
        <f t="shared" si="36"/>
        <v>0</v>
      </c>
      <c r="L84" s="8">
        <f t="shared" si="36"/>
        <v>0</v>
      </c>
      <c r="M84" s="8">
        <f t="shared" si="36"/>
        <v>0</v>
      </c>
      <c r="N84" s="8">
        <f t="shared" si="36"/>
        <v>0</v>
      </c>
      <c r="O84" s="8">
        <v>0</v>
      </c>
      <c r="P84" s="8">
        <v>0</v>
      </c>
    </row>
    <row r="85" spans="1:16" ht="12" customHeight="1">
      <c r="A85" s="24"/>
      <c r="B85" s="24"/>
      <c r="C85" s="23"/>
      <c r="D85" s="23"/>
      <c r="E85" s="24"/>
      <c r="F85" s="11" t="s">
        <v>25</v>
      </c>
      <c r="G85" s="8">
        <f>SUM(H85:P85)</f>
        <v>0</v>
      </c>
      <c r="H85" s="8">
        <f t="shared" si="36"/>
        <v>0</v>
      </c>
      <c r="I85" s="8">
        <f t="shared" si="36"/>
        <v>0</v>
      </c>
      <c r="J85" s="8">
        <f t="shared" si="36"/>
        <v>0</v>
      </c>
      <c r="K85" s="8">
        <f t="shared" si="36"/>
        <v>0</v>
      </c>
      <c r="L85" s="8">
        <f t="shared" si="36"/>
        <v>0</v>
      </c>
      <c r="M85" s="8">
        <f t="shared" si="36"/>
        <v>0</v>
      </c>
      <c r="N85" s="8">
        <f t="shared" si="36"/>
        <v>0</v>
      </c>
      <c r="O85" s="8">
        <v>0</v>
      </c>
      <c r="P85" s="8">
        <v>0</v>
      </c>
    </row>
    <row r="86" spans="1:16" ht="7.5">
      <c r="A86" s="24" t="s">
        <v>62</v>
      </c>
      <c r="B86" s="24" t="s">
        <v>405</v>
      </c>
      <c r="C86" s="23" t="s">
        <v>32</v>
      </c>
      <c r="D86" s="23" t="s">
        <v>53</v>
      </c>
      <c r="E86" s="24" t="s">
        <v>445</v>
      </c>
      <c r="F86" s="11" t="s">
        <v>440</v>
      </c>
      <c r="G86" s="8">
        <f aca="true" t="shared" si="37" ref="G86:N86">G87+G88+G89</f>
        <v>1574.9</v>
      </c>
      <c r="H86" s="8">
        <f t="shared" si="37"/>
        <v>1574.9</v>
      </c>
      <c r="I86" s="8">
        <f t="shared" si="37"/>
        <v>0</v>
      </c>
      <c r="J86" s="8">
        <f t="shared" si="37"/>
        <v>0</v>
      </c>
      <c r="K86" s="8">
        <f t="shared" si="37"/>
        <v>0</v>
      </c>
      <c r="L86" s="8">
        <f t="shared" si="37"/>
        <v>0</v>
      </c>
      <c r="M86" s="8">
        <f t="shared" si="37"/>
        <v>0</v>
      </c>
      <c r="N86" s="8">
        <f t="shared" si="37"/>
        <v>0</v>
      </c>
      <c r="O86" s="8">
        <v>0</v>
      </c>
      <c r="P86" s="8">
        <v>0</v>
      </c>
    </row>
    <row r="87" spans="1:16" ht="7.5">
      <c r="A87" s="24"/>
      <c r="B87" s="24"/>
      <c r="C87" s="23"/>
      <c r="D87" s="23"/>
      <c r="E87" s="24"/>
      <c r="F87" s="11" t="s">
        <v>23</v>
      </c>
      <c r="G87" s="8">
        <f>SUM(H87:P87)</f>
        <v>1108.2</v>
      </c>
      <c r="H87" s="8">
        <v>1108.2</v>
      </c>
      <c r="I87" s="8"/>
      <c r="J87" s="8"/>
      <c r="K87" s="8"/>
      <c r="L87" s="8"/>
      <c r="M87" s="8"/>
      <c r="N87" s="8"/>
      <c r="O87" s="8"/>
      <c r="P87" s="8"/>
    </row>
    <row r="88" spans="1:16" ht="7.5">
      <c r="A88" s="24"/>
      <c r="B88" s="24"/>
      <c r="C88" s="23"/>
      <c r="D88" s="23"/>
      <c r="E88" s="24"/>
      <c r="F88" s="11" t="s">
        <v>24</v>
      </c>
      <c r="G88" s="8">
        <f>SUM(H88:P88)</f>
        <v>466.7</v>
      </c>
      <c r="H88" s="8">
        <v>466.7</v>
      </c>
      <c r="I88" s="8"/>
      <c r="J88" s="8"/>
      <c r="K88" s="8"/>
      <c r="L88" s="8"/>
      <c r="M88" s="8"/>
      <c r="N88" s="8"/>
      <c r="O88" s="8"/>
      <c r="P88" s="8"/>
    </row>
    <row r="89" spans="1:16" ht="15" customHeight="1">
      <c r="A89" s="24"/>
      <c r="B89" s="24"/>
      <c r="C89" s="23"/>
      <c r="D89" s="23"/>
      <c r="E89" s="24"/>
      <c r="F89" s="11" t="s">
        <v>25</v>
      </c>
      <c r="G89" s="8">
        <f>SUM(H89:P89)</f>
        <v>0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 ht="7.5">
      <c r="A90" s="24" t="s">
        <v>63</v>
      </c>
      <c r="B90" s="24" t="s">
        <v>406</v>
      </c>
      <c r="C90" s="23" t="s">
        <v>32</v>
      </c>
      <c r="D90" s="23" t="s">
        <v>53</v>
      </c>
      <c r="E90" s="24" t="s">
        <v>445</v>
      </c>
      <c r="F90" s="11" t="s">
        <v>440</v>
      </c>
      <c r="G90" s="8">
        <f aca="true" t="shared" si="38" ref="G90:N90">G91+G92+G93</f>
        <v>771.5</v>
      </c>
      <c r="H90" s="8">
        <f t="shared" si="38"/>
        <v>771.5</v>
      </c>
      <c r="I90" s="8">
        <f t="shared" si="38"/>
        <v>0</v>
      </c>
      <c r="J90" s="8">
        <f t="shared" si="38"/>
        <v>0</v>
      </c>
      <c r="K90" s="8">
        <f t="shared" si="38"/>
        <v>0</v>
      </c>
      <c r="L90" s="8">
        <f t="shared" si="38"/>
        <v>0</v>
      </c>
      <c r="M90" s="8">
        <f t="shared" si="38"/>
        <v>0</v>
      </c>
      <c r="N90" s="8">
        <f t="shared" si="38"/>
        <v>0</v>
      </c>
      <c r="O90" s="8">
        <v>0</v>
      </c>
      <c r="P90" s="8">
        <v>0</v>
      </c>
    </row>
    <row r="91" spans="1:16" ht="7.5">
      <c r="A91" s="24"/>
      <c r="B91" s="24"/>
      <c r="C91" s="23"/>
      <c r="D91" s="23"/>
      <c r="E91" s="24"/>
      <c r="F91" s="11" t="s">
        <v>23</v>
      </c>
      <c r="G91" s="8">
        <f>SUM(H91:P91)</f>
        <v>392</v>
      </c>
      <c r="H91" s="8">
        <v>392</v>
      </c>
      <c r="I91" s="8"/>
      <c r="J91" s="8"/>
      <c r="K91" s="8"/>
      <c r="L91" s="8"/>
      <c r="M91" s="8"/>
      <c r="N91" s="8"/>
      <c r="O91" s="8"/>
      <c r="P91" s="8"/>
    </row>
    <row r="92" spans="1:16" ht="7.5">
      <c r="A92" s="24"/>
      <c r="B92" s="24"/>
      <c r="C92" s="23"/>
      <c r="D92" s="23"/>
      <c r="E92" s="24"/>
      <c r="F92" s="11" t="s">
        <v>24</v>
      </c>
      <c r="G92" s="8">
        <f>SUM(H92:P92)</f>
        <v>379.5</v>
      </c>
      <c r="H92" s="8">
        <v>379.5</v>
      </c>
      <c r="I92" s="8"/>
      <c r="J92" s="8"/>
      <c r="K92" s="8"/>
      <c r="L92" s="8"/>
      <c r="M92" s="8"/>
      <c r="N92" s="8"/>
      <c r="O92" s="8"/>
      <c r="P92" s="8"/>
    </row>
    <row r="93" spans="1:16" ht="14.25" customHeight="1">
      <c r="A93" s="24"/>
      <c r="B93" s="24"/>
      <c r="C93" s="23"/>
      <c r="D93" s="23"/>
      <c r="E93" s="24"/>
      <c r="F93" s="11" t="s">
        <v>25</v>
      </c>
      <c r="G93" s="8">
        <f>SUM(H93:P93)</f>
        <v>0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ht="7.5">
      <c r="A94" s="24" t="s">
        <v>64</v>
      </c>
      <c r="B94" s="24" t="s">
        <v>65</v>
      </c>
      <c r="C94" s="23" t="s">
        <v>32</v>
      </c>
      <c r="D94" s="23" t="s">
        <v>53</v>
      </c>
      <c r="E94" s="24" t="s">
        <v>445</v>
      </c>
      <c r="F94" s="11" t="s">
        <v>440</v>
      </c>
      <c r="G94" s="8">
        <f aca="true" t="shared" si="39" ref="G94:N94">G95+G96+G97</f>
        <v>464.2</v>
      </c>
      <c r="H94" s="8">
        <f t="shared" si="39"/>
        <v>0</v>
      </c>
      <c r="I94" s="8">
        <f t="shared" si="39"/>
        <v>464.2</v>
      </c>
      <c r="J94" s="8">
        <f t="shared" si="39"/>
        <v>0</v>
      </c>
      <c r="K94" s="8">
        <f t="shared" si="39"/>
        <v>0</v>
      </c>
      <c r="L94" s="8">
        <f t="shared" si="39"/>
        <v>0</v>
      </c>
      <c r="M94" s="8">
        <f t="shared" si="39"/>
        <v>0</v>
      </c>
      <c r="N94" s="8">
        <f t="shared" si="39"/>
        <v>0</v>
      </c>
      <c r="O94" s="8">
        <v>0</v>
      </c>
      <c r="P94" s="8">
        <v>0</v>
      </c>
    </row>
    <row r="95" spans="1:16" ht="7.5">
      <c r="A95" s="24"/>
      <c r="B95" s="24"/>
      <c r="C95" s="23"/>
      <c r="D95" s="23"/>
      <c r="E95" s="24"/>
      <c r="F95" s="11" t="s">
        <v>23</v>
      </c>
      <c r="G95" s="8">
        <f>SUM(H95:P95)</f>
        <v>239.2</v>
      </c>
      <c r="H95" s="8"/>
      <c r="I95" s="8">
        <v>239.2</v>
      </c>
      <c r="J95" s="8"/>
      <c r="K95" s="8"/>
      <c r="L95" s="8"/>
      <c r="M95" s="8"/>
      <c r="N95" s="8"/>
      <c r="O95" s="8"/>
      <c r="P95" s="8"/>
    </row>
    <row r="96" spans="1:16" ht="7.5">
      <c r="A96" s="24"/>
      <c r="B96" s="24"/>
      <c r="C96" s="23"/>
      <c r="D96" s="23"/>
      <c r="E96" s="24"/>
      <c r="F96" s="11" t="s">
        <v>24</v>
      </c>
      <c r="G96" s="8">
        <f>SUM(H96:P96)</f>
        <v>225</v>
      </c>
      <c r="H96" s="8"/>
      <c r="I96" s="8">
        <v>225</v>
      </c>
      <c r="J96" s="8"/>
      <c r="K96" s="8"/>
      <c r="L96" s="8"/>
      <c r="M96" s="8"/>
      <c r="N96" s="8"/>
      <c r="O96" s="8"/>
      <c r="P96" s="8"/>
    </row>
    <row r="97" spans="1:16" ht="14.25" customHeight="1">
      <c r="A97" s="24"/>
      <c r="B97" s="24"/>
      <c r="C97" s="23"/>
      <c r="D97" s="23"/>
      <c r="E97" s="24"/>
      <c r="F97" s="11" t="s">
        <v>25</v>
      </c>
      <c r="G97" s="8">
        <f>SUM(H97:P97)</f>
        <v>0</v>
      </c>
      <c r="H97" s="8"/>
      <c r="I97" s="8"/>
      <c r="J97" s="8"/>
      <c r="K97" s="8"/>
      <c r="L97" s="8"/>
      <c r="M97" s="8"/>
      <c r="N97" s="8"/>
      <c r="O97" s="8"/>
      <c r="P97" s="8"/>
    </row>
    <row r="98" spans="1:16" ht="7.5">
      <c r="A98" s="24" t="s">
        <v>66</v>
      </c>
      <c r="B98" s="24" t="s">
        <v>67</v>
      </c>
      <c r="C98" s="23" t="s">
        <v>32</v>
      </c>
      <c r="D98" s="23" t="s">
        <v>53</v>
      </c>
      <c r="E98" s="24" t="s">
        <v>445</v>
      </c>
      <c r="F98" s="11" t="s">
        <v>440</v>
      </c>
      <c r="G98" s="8">
        <f aca="true" t="shared" si="40" ref="G98:N98">G99+G100+G101</f>
        <v>51679.899999999994</v>
      </c>
      <c r="H98" s="8">
        <f t="shared" si="40"/>
        <v>0</v>
      </c>
      <c r="I98" s="8">
        <f t="shared" si="40"/>
        <v>28869.3</v>
      </c>
      <c r="J98" s="8">
        <f t="shared" si="40"/>
        <v>22810.6</v>
      </c>
      <c r="K98" s="8">
        <f t="shared" si="40"/>
        <v>0</v>
      </c>
      <c r="L98" s="8">
        <f t="shared" si="40"/>
        <v>0</v>
      </c>
      <c r="M98" s="8">
        <f t="shared" si="40"/>
        <v>0</v>
      </c>
      <c r="N98" s="8">
        <f t="shared" si="40"/>
        <v>0</v>
      </c>
      <c r="O98" s="8">
        <v>0</v>
      </c>
      <c r="P98" s="8">
        <v>0</v>
      </c>
    </row>
    <row r="99" spans="1:16" ht="7.5">
      <c r="A99" s="24"/>
      <c r="B99" s="24"/>
      <c r="C99" s="23"/>
      <c r="D99" s="23"/>
      <c r="E99" s="24"/>
      <c r="F99" s="11" t="s">
        <v>23</v>
      </c>
      <c r="G99" s="8">
        <f>SUM(H99:P99)</f>
        <v>25917.6</v>
      </c>
      <c r="H99" s="8">
        <f>H103+H107+H111+H115+H119+H123+H127+H131+H135+H139+H143+H147+H151+H155+H159+H163+H167+H171+H175+H179+H183+H187+H191+H195</f>
        <v>0</v>
      </c>
      <c r="I99" s="8">
        <f aca="true" t="shared" si="41" ref="I99:N99">I103+I107+I111+I115+I119+I123+I127+I131+I135+I139+I143+I147+I151+I155+I159+I163+I167+I171+I175+I179+I183+I187+I191+I195</f>
        <v>14495.7</v>
      </c>
      <c r="J99" s="8">
        <f t="shared" si="41"/>
        <v>11421.9</v>
      </c>
      <c r="K99" s="8">
        <f t="shared" si="41"/>
        <v>0</v>
      </c>
      <c r="L99" s="8">
        <f t="shared" si="41"/>
        <v>0</v>
      </c>
      <c r="M99" s="8">
        <f t="shared" si="41"/>
        <v>0</v>
      </c>
      <c r="N99" s="8">
        <f t="shared" si="41"/>
        <v>0</v>
      </c>
      <c r="O99" s="8">
        <v>0</v>
      </c>
      <c r="P99" s="8">
        <v>0</v>
      </c>
    </row>
    <row r="100" spans="1:16" ht="7.5">
      <c r="A100" s="24"/>
      <c r="B100" s="24"/>
      <c r="C100" s="23"/>
      <c r="D100" s="23"/>
      <c r="E100" s="24"/>
      <c r="F100" s="11" t="s">
        <v>24</v>
      </c>
      <c r="G100" s="8">
        <f>SUM(H100:P100)</f>
        <v>25762.299999999996</v>
      </c>
      <c r="H100" s="8">
        <f aca="true" t="shared" si="42" ref="H100:N101">H104+H108+H112+H116+H120+H124+H128+H132+H136+H140+H144+H148+H152+H156+H160+H164+H168+H172+H176+H180+H184+H188+H192+H196</f>
        <v>0</v>
      </c>
      <c r="I100" s="8">
        <f t="shared" si="42"/>
        <v>14373.599999999999</v>
      </c>
      <c r="J100" s="8">
        <f t="shared" si="42"/>
        <v>11388.699999999999</v>
      </c>
      <c r="K100" s="8">
        <f t="shared" si="42"/>
        <v>0</v>
      </c>
      <c r="L100" s="8">
        <f t="shared" si="42"/>
        <v>0</v>
      </c>
      <c r="M100" s="8">
        <f t="shared" si="42"/>
        <v>0</v>
      </c>
      <c r="N100" s="8">
        <f t="shared" si="42"/>
        <v>0</v>
      </c>
      <c r="O100" s="8">
        <v>0</v>
      </c>
      <c r="P100" s="8">
        <v>0</v>
      </c>
    </row>
    <row r="101" spans="1:16" ht="15" customHeight="1">
      <c r="A101" s="24"/>
      <c r="B101" s="24"/>
      <c r="C101" s="23"/>
      <c r="D101" s="23"/>
      <c r="E101" s="24"/>
      <c r="F101" s="11" t="s">
        <v>25</v>
      </c>
      <c r="G101" s="8">
        <f>SUM(H101:P101)</f>
        <v>0</v>
      </c>
      <c r="H101" s="8">
        <f t="shared" si="42"/>
        <v>0</v>
      </c>
      <c r="I101" s="8">
        <f t="shared" si="42"/>
        <v>0</v>
      </c>
      <c r="J101" s="8">
        <f t="shared" si="42"/>
        <v>0</v>
      </c>
      <c r="K101" s="8">
        <f t="shared" si="42"/>
        <v>0</v>
      </c>
      <c r="L101" s="8">
        <f t="shared" si="42"/>
        <v>0</v>
      </c>
      <c r="M101" s="8">
        <f t="shared" si="42"/>
        <v>0</v>
      </c>
      <c r="N101" s="8">
        <f t="shared" si="42"/>
        <v>0</v>
      </c>
      <c r="O101" s="8">
        <v>0</v>
      </c>
      <c r="P101" s="8">
        <v>0</v>
      </c>
    </row>
    <row r="102" spans="1:16" ht="7.5">
      <c r="A102" s="24" t="s">
        <v>68</v>
      </c>
      <c r="B102" s="24" t="s">
        <v>407</v>
      </c>
      <c r="C102" s="23" t="s">
        <v>32</v>
      </c>
      <c r="D102" s="23" t="s">
        <v>53</v>
      </c>
      <c r="E102" s="24" t="s">
        <v>445</v>
      </c>
      <c r="F102" s="11" t="s">
        <v>440</v>
      </c>
      <c r="G102" s="8">
        <f aca="true" t="shared" si="43" ref="G102:N102">G103+G104+G105</f>
        <v>1224.2</v>
      </c>
      <c r="H102" s="8">
        <f t="shared" si="43"/>
        <v>0</v>
      </c>
      <c r="I102" s="8">
        <f t="shared" si="43"/>
        <v>1224.2</v>
      </c>
      <c r="J102" s="8">
        <f t="shared" si="43"/>
        <v>0</v>
      </c>
      <c r="K102" s="8">
        <f t="shared" si="43"/>
        <v>0</v>
      </c>
      <c r="L102" s="8">
        <f t="shared" si="43"/>
        <v>0</v>
      </c>
      <c r="M102" s="8">
        <f t="shared" si="43"/>
        <v>0</v>
      </c>
      <c r="N102" s="8">
        <f t="shared" si="43"/>
        <v>0</v>
      </c>
      <c r="O102" s="8">
        <v>0</v>
      </c>
      <c r="P102" s="8">
        <v>0</v>
      </c>
    </row>
    <row r="103" spans="1:16" ht="7.5">
      <c r="A103" s="24"/>
      <c r="B103" s="24"/>
      <c r="C103" s="23"/>
      <c r="D103" s="23"/>
      <c r="E103" s="24"/>
      <c r="F103" s="11" t="s">
        <v>23</v>
      </c>
      <c r="G103" s="8">
        <f>SUM(H103:P103)</f>
        <v>612.1</v>
      </c>
      <c r="H103" s="8"/>
      <c r="I103" s="8">
        <v>612.1</v>
      </c>
      <c r="J103" s="8"/>
      <c r="K103" s="8"/>
      <c r="L103" s="8"/>
      <c r="M103" s="8"/>
      <c r="N103" s="8"/>
      <c r="O103" s="8"/>
      <c r="P103" s="8"/>
    </row>
    <row r="104" spans="1:16" ht="7.5">
      <c r="A104" s="24"/>
      <c r="B104" s="24"/>
      <c r="C104" s="23"/>
      <c r="D104" s="23"/>
      <c r="E104" s="24"/>
      <c r="F104" s="11" t="s">
        <v>24</v>
      </c>
      <c r="G104" s="8">
        <f>SUM(H104:P104)</f>
        <v>612.1</v>
      </c>
      <c r="H104" s="8"/>
      <c r="I104" s="8">
        <v>612.1</v>
      </c>
      <c r="J104" s="8"/>
      <c r="K104" s="8"/>
      <c r="L104" s="8"/>
      <c r="M104" s="8"/>
      <c r="N104" s="8"/>
      <c r="O104" s="8"/>
      <c r="P104" s="8"/>
    </row>
    <row r="105" spans="1:16" ht="12" customHeight="1">
      <c r="A105" s="24"/>
      <c r="B105" s="24"/>
      <c r="C105" s="23"/>
      <c r="D105" s="23"/>
      <c r="E105" s="24"/>
      <c r="F105" s="11" t="s">
        <v>25</v>
      </c>
      <c r="G105" s="8">
        <f>SUM(H105:P105)</f>
        <v>0</v>
      </c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7.5">
      <c r="A106" s="24" t="s">
        <v>69</v>
      </c>
      <c r="B106" s="24" t="s">
        <v>408</v>
      </c>
      <c r="C106" s="23" t="s">
        <v>32</v>
      </c>
      <c r="D106" s="23" t="s">
        <v>53</v>
      </c>
      <c r="E106" s="24" t="s">
        <v>445</v>
      </c>
      <c r="F106" s="11" t="s">
        <v>440</v>
      </c>
      <c r="G106" s="8">
        <f aca="true" t="shared" si="44" ref="G106:N106">G107+G108+G109</f>
        <v>1635.1</v>
      </c>
      <c r="H106" s="8">
        <f t="shared" si="44"/>
        <v>0</v>
      </c>
      <c r="I106" s="8">
        <f t="shared" si="44"/>
        <v>1635.1</v>
      </c>
      <c r="J106" s="8">
        <f t="shared" si="44"/>
        <v>0</v>
      </c>
      <c r="K106" s="8">
        <f t="shared" si="44"/>
        <v>0</v>
      </c>
      <c r="L106" s="8">
        <f t="shared" si="44"/>
        <v>0</v>
      </c>
      <c r="M106" s="8">
        <f t="shared" si="44"/>
        <v>0</v>
      </c>
      <c r="N106" s="8">
        <f t="shared" si="44"/>
        <v>0</v>
      </c>
      <c r="O106" s="8">
        <v>0</v>
      </c>
      <c r="P106" s="8">
        <v>0</v>
      </c>
    </row>
    <row r="107" spans="1:16" ht="7.5">
      <c r="A107" s="24"/>
      <c r="B107" s="24"/>
      <c r="C107" s="23"/>
      <c r="D107" s="23"/>
      <c r="E107" s="24"/>
      <c r="F107" s="11" t="s">
        <v>23</v>
      </c>
      <c r="G107" s="8">
        <f>SUM(H107:P107)</f>
        <v>817.6</v>
      </c>
      <c r="H107" s="8"/>
      <c r="I107" s="8">
        <v>817.6</v>
      </c>
      <c r="J107" s="8"/>
      <c r="K107" s="8"/>
      <c r="L107" s="8"/>
      <c r="M107" s="8"/>
      <c r="N107" s="8"/>
      <c r="O107" s="8"/>
      <c r="P107" s="8"/>
    </row>
    <row r="108" spans="1:16" ht="7.5">
      <c r="A108" s="24"/>
      <c r="B108" s="24"/>
      <c r="C108" s="23"/>
      <c r="D108" s="23"/>
      <c r="E108" s="24"/>
      <c r="F108" s="11" t="s">
        <v>24</v>
      </c>
      <c r="G108" s="8">
        <f>SUM(H108:P108)</f>
        <v>817.5</v>
      </c>
      <c r="H108" s="8"/>
      <c r="I108" s="8">
        <v>817.5</v>
      </c>
      <c r="J108" s="8"/>
      <c r="K108" s="8"/>
      <c r="L108" s="8"/>
      <c r="M108" s="8"/>
      <c r="N108" s="8"/>
      <c r="O108" s="8"/>
      <c r="P108" s="8"/>
    </row>
    <row r="109" spans="1:16" ht="7.5">
      <c r="A109" s="24"/>
      <c r="B109" s="24"/>
      <c r="C109" s="23"/>
      <c r="D109" s="23"/>
      <c r="E109" s="24"/>
      <c r="F109" s="11" t="s">
        <v>25</v>
      </c>
      <c r="G109" s="8">
        <f>SUM(H109:P109)</f>
        <v>0</v>
      </c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7.5">
      <c r="A110" s="24" t="s">
        <v>70</v>
      </c>
      <c r="B110" s="24" t="s">
        <v>409</v>
      </c>
      <c r="C110" s="23" t="s">
        <v>32</v>
      </c>
      <c r="D110" s="23" t="s">
        <v>53</v>
      </c>
      <c r="E110" s="24" t="s">
        <v>445</v>
      </c>
      <c r="F110" s="11" t="s">
        <v>440</v>
      </c>
      <c r="G110" s="8">
        <f aca="true" t="shared" si="45" ref="G110:N110">G111+G112+G113</f>
        <v>1100.4</v>
      </c>
      <c r="H110" s="8">
        <f t="shared" si="45"/>
        <v>0</v>
      </c>
      <c r="I110" s="8">
        <f t="shared" si="45"/>
        <v>1100.4</v>
      </c>
      <c r="J110" s="8">
        <f t="shared" si="45"/>
        <v>0</v>
      </c>
      <c r="K110" s="8">
        <f t="shared" si="45"/>
        <v>0</v>
      </c>
      <c r="L110" s="8">
        <f t="shared" si="45"/>
        <v>0</v>
      </c>
      <c r="M110" s="8">
        <f t="shared" si="45"/>
        <v>0</v>
      </c>
      <c r="N110" s="8">
        <f t="shared" si="45"/>
        <v>0</v>
      </c>
      <c r="O110" s="8">
        <v>0</v>
      </c>
      <c r="P110" s="8">
        <v>0</v>
      </c>
    </row>
    <row r="111" spans="1:16" ht="7.5">
      <c r="A111" s="24"/>
      <c r="B111" s="24"/>
      <c r="C111" s="23"/>
      <c r="D111" s="23"/>
      <c r="E111" s="24"/>
      <c r="F111" s="11" t="s">
        <v>23</v>
      </c>
      <c r="G111" s="8">
        <f>SUM(H111:P111)</f>
        <v>550.2</v>
      </c>
      <c r="H111" s="8"/>
      <c r="I111" s="8">
        <v>550.2</v>
      </c>
      <c r="J111" s="8"/>
      <c r="K111" s="8"/>
      <c r="L111" s="8"/>
      <c r="M111" s="8"/>
      <c r="N111" s="8"/>
      <c r="O111" s="8"/>
      <c r="P111" s="8"/>
    </row>
    <row r="112" spans="1:16" ht="7.5">
      <c r="A112" s="24"/>
      <c r="B112" s="24"/>
      <c r="C112" s="23"/>
      <c r="D112" s="23"/>
      <c r="E112" s="24"/>
      <c r="F112" s="11" t="s">
        <v>24</v>
      </c>
      <c r="G112" s="8">
        <f>SUM(H112:P112)</f>
        <v>550.2</v>
      </c>
      <c r="H112" s="8"/>
      <c r="I112" s="8">
        <v>550.2</v>
      </c>
      <c r="J112" s="8"/>
      <c r="K112" s="8"/>
      <c r="L112" s="8"/>
      <c r="M112" s="8"/>
      <c r="N112" s="8"/>
      <c r="O112" s="8"/>
      <c r="P112" s="8"/>
    </row>
    <row r="113" spans="1:16" ht="7.5">
      <c r="A113" s="24"/>
      <c r="B113" s="24"/>
      <c r="C113" s="23"/>
      <c r="D113" s="23"/>
      <c r="E113" s="24"/>
      <c r="F113" s="11" t="s">
        <v>25</v>
      </c>
      <c r="G113" s="8">
        <f>SUM(H113:P113)</f>
        <v>0</v>
      </c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7.5">
      <c r="A114" s="24" t="s">
        <v>71</v>
      </c>
      <c r="B114" s="24" t="s">
        <v>410</v>
      </c>
      <c r="C114" s="23" t="s">
        <v>32</v>
      </c>
      <c r="D114" s="23" t="s">
        <v>53</v>
      </c>
      <c r="E114" s="24" t="s">
        <v>445</v>
      </c>
      <c r="F114" s="11" t="s">
        <v>440</v>
      </c>
      <c r="G114" s="8">
        <f aca="true" t="shared" si="46" ref="G114:N114">G115+G116+G117</f>
        <v>3019</v>
      </c>
      <c r="H114" s="8">
        <f t="shared" si="46"/>
        <v>0</v>
      </c>
      <c r="I114" s="8">
        <f t="shared" si="46"/>
        <v>3019</v>
      </c>
      <c r="J114" s="8">
        <f t="shared" si="46"/>
        <v>0</v>
      </c>
      <c r="K114" s="8">
        <f t="shared" si="46"/>
        <v>0</v>
      </c>
      <c r="L114" s="8">
        <f t="shared" si="46"/>
        <v>0</v>
      </c>
      <c r="M114" s="8">
        <f t="shared" si="46"/>
        <v>0</v>
      </c>
      <c r="N114" s="8">
        <f t="shared" si="46"/>
        <v>0</v>
      </c>
      <c r="O114" s="8">
        <v>0</v>
      </c>
      <c r="P114" s="8">
        <v>0</v>
      </c>
    </row>
    <row r="115" spans="1:16" ht="7.5">
      <c r="A115" s="24"/>
      <c r="B115" s="24"/>
      <c r="C115" s="23"/>
      <c r="D115" s="23"/>
      <c r="E115" s="24"/>
      <c r="F115" s="11" t="s">
        <v>23</v>
      </c>
      <c r="G115" s="8">
        <f>SUM(H115:P115)</f>
        <v>1570.5</v>
      </c>
      <c r="H115" s="8"/>
      <c r="I115" s="8">
        <v>1570.5</v>
      </c>
      <c r="J115" s="8"/>
      <c r="K115" s="8"/>
      <c r="L115" s="8"/>
      <c r="M115" s="8"/>
      <c r="N115" s="8"/>
      <c r="O115" s="8"/>
      <c r="P115" s="8"/>
    </row>
    <row r="116" spans="1:16" ht="7.5">
      <c r="A116" s="24"/>
      <c r="B116" s="24"/>
      <c r="C116" s="23"/>
      <c r="D116" s="23"/>
      <c r="E116" s="24"/>
      <c r="F116" s="11" t="s">
        <v>24</v>
      </c>
      <c r="G116" s="8">
        <f>SUM(H116:P116)</f>
        <v>1448.5</v>
      </c>
      <c r="H116" s="8"/>
      <c r="I116" s="8">
        <v>1448.5</v>
      </c>
      <c r="J116" s="8"/>
      <c r="K116" s="8"/>
      <c r="L116" s="8"/>
      <c r="M116" s="8"/>
      <c r="N116" s="8"/>
      <c r="O116" s="8"/>
      <c r="P116" s="8"/>
    </row>
    <row r="117" spans="1:16" ht="13.5" customHeight="1">
      <c r="A117" s="24"/>
      <c r="B117" s="24"/>
      <c r="C117" s="23"/>
      <c r="D117" s="23"/>
      <c r="E117" s="24"/>
      <c r="F117" s="11" t="s">
        <v>25</v>
      </c>
      <c r="G117" s="8">
        <f>SUM(H117:P117)</f>
        <v>0</v>
      </c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7.5">
      <c r="A118" s="24" t="s">
        <v>72</v>
      </c>
      <c r="B118" s="24" t="s">
        <v>411</v>
      </c>
      <c r="C118" s="23" t="s">
        <v>32</v>
      </c>
      <c r="D118" s="23" t="s">
        <v>53</v>
      </c>
      <c r="E118" s="24" t="s">
        <v>445</v>
      </c>
      <c r="F118" s="11" t="s">
        <v>440</v>
      </c>
      <c r="G118" s="8">
        <f aca="true" t="shared" si="47" ref="G118:N118">G119+G120+G121</f>
        <v>412</v>
      </c>
      <c r="H118" s="8">
        <f t="shared" si="47"/>
        <v>0</v>
      </c>
      <c r="I118" s="8">
        <f t="shared" si="47"/>
        <v>412</v>
      </c>
      <c r="J118" s="8">
        <f t="shared" si="47"/>
        <v>0</v>
      </c>
      <c r="K118" s="8">
        <f t="shared" si="47"/>
        <v>0</v>
      </c>
      <c r="L118" s="8">
        <f t="shared" si="47"/>
        <v>0</v>
      </c>
      <c r="M118" s="8">
        <f t="shared" si="47"/>
        <v>0</v>
      </c>
      <c r="N118" s="8">
        <f t="shared" si="47"/>
        <v>0</v>
      </c>
      <c r="O118" s="8">
        <v>0</v>
      </c>
      <c r="P118" s="8">
        <v>0</v>
      </c>
    </row>
    <row r="119" spans="1:16" ht="7.5">
      <c r="A119" s="24"/>
      <c r="B119" s="24"/>
      <c r="C119" s="23"/>
      <c r="D119" s="23"/>
      <c r="E119" s="24"/>
      <c r="F119" s="11" t="s">
        <v>23</v>
      </c>
      <c r="G119" s="8">
        <f>SUM(H119:P119)</f>
        <v>206</v>
      </c>
      <c r="H119" s="8"/>
      <c r="I119" s="8">
        <v>206</v>
      </c>
      <c r="J119" s="8"/>
      <c r="K119" s="8"/>
      <c r="L119" s="8"/>
      <c r="M119" s="8"/>
      <c r="N119" s="8"/>
      <c r="O119" s="8"/>
      <c r="P119" s="8"/>
    </row>
    <row r="120" spans="1:16" ht="7.5">
      <c r="A120" s="24"/>
      <c r="B120" s="24"/>
      <c r="C120" s="23"/>
      <c r="D120" s="23"/>
      <c r="E120" s="24"/>
      <c r="F120" s="11" t="s">
        <v>24</v>
      </c>
      <c r="G120" s="8">
        <f>SUM(H120:P120)</f>
        <v>206</v>
      </c>
      <c r="H120" s="8"/>
      <c r="I120" s="8">
        <v>206</v>
      </c>
      <c r="J120" s="8"/>
      <c r="K120" s="8"/>
      <c r="L120" s="8"/>
      <c r="M120" s="8"/>
      <c r="N120" s="8"/>
      <c r="O120" s="8"/>
      <c r="P120" s="8"/>
    </row>
    <row r="121" spans="1:16" ht="12.75" customHeight="1">
      <c r="A121" s="24"/>
      <c r="B121" s="24"/>
      <c r="C121" s="23"/>
      <c r="D121" s="23"/>
      <c r="E121" s="24"/>
      <c r="F121" s="11" t="s">
        <v>25</v>
      </c>
      <c r="G121" s="8">
        <f>SUM(H121:P121)</f>
        <v>0</v>
      </c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7.5">
      <c r="A122" s="24" t="s">
        <v>73</v>
      </c>
      <c r="B122" s="24" t="s">
        <v>412</v>
      </c>
      <c r="C122" s="23" t="s">
        <v>32</v>
      </c>
      <c r="D122" s="23" t="s">
        <v>53</v>
      </c>
      <c r="E122" s="24" t="s">
        <v>445</v>
      </c>
      <c r="F122" s="11" t="s">
        <v>440</v>
      </c>
      <c r="G122" s="8">
        <f aca="true" t="shared" si="48" ref="G122:N122">G123+G124+G125</f>
        <v>2771</v>
      </c>
      <c r="H122" s="8">
        <f t="shared" si="48"/>
        <v>0</v>
      </c>
      <c r="I122" s="8">
        <f t="shared" si="48"/>
        <v>2771</v>
      </c>
      <c r="J122" s="8">
        <f t="shared" si="48"/>
        <v>0</v>
      </c>
      <c r="K122" s="8">
        <f t="shared" si="48"/>
        <v>0</v>
      </c>
      <c r="L122" s="8">
        <f t="shared" si="48"/>
        <v>0</v>
      </c>
      <c r="M122" s="8">
        <f t="shared" si="48"/>
        <v>0</v>
      </c>
      <c r="N122" s="8">
        <f t="shared" si="48"/>
        <v>0</v>
      </c>
      <c r="O122" s="8">
        <v>0</v>
      </c>
      <c r="P122" s="8">
        <v>0</v>
      </c>
    </row>
    <row r="123" spans="1:16" ht="7.5">
      <c r="A123" s="24"/>
      <c r="B123" s="24"/>
      <c r="C123" s="23"/>
      <c r="D123" s="23"/>
      <c r="E123" s="24"/>
      <c r="F123" s="11" t="s">
        <v>23</v>
      </c>
      <c r="G123" s="8">
        <f>SUM(H123:P123)</f>
        <v>1385.5</v>
      </c>
      <c r="H123" s="8"/>
      <c r="I123" s="8">
        <v>1385.5</v>
      </c>
      <c r="J123" s="8"/>
      <c r="K123" s="8"/>
      <c r="L123" s="8"/>
      <c r="M123" s="8"/>
      <c r="N123" s="8"/>
      <c r="O123" s="8"/>
      <c r="P123" s="8"/>
    </row>
    <row r="124" spans="1:16" ht="7.5">
      <c r="A124" s="24"/>
      <c r="B124" s="24"/>
      <c r="C124" s="23"/>
      <c r="D124" s="23"/>
      <c r="E124" s="24"/>
      <c r="F124" s="11" t="s">
        <v>24</v>
      </c>
      <c r="G124" s="8">
        <f>SUM(H124:P124)</f>
        <v>1385.5</v>
      </c>
      <c r="H124" s="8"/>
      <c r="I124" s="8">
        <v>1385.5</v>
      </c>
      <c r="J124" s="8"/>
      <c r="K124" s="8"/>
      <c r="L124" s="8"/>
      <c r="M124" s="8"/>
      <c r="N124" s="8"/>
      <c r="O124" s="8"/>
      <c r="P124" s="8"/>
    </row>
    <row r="125" spans="1:16" ht="12.75" customHeight="1">
      <c r="A125" s="24"/>
      <c r="B125" s="24"/>
      <c r="C125" s="23"/>
      <c r="D125" s="23"/>
      <c r="E125" s="24"/>
      <c r="F125" s="11" t="s">
        <v>25</v>
      </c>
      <c r="G125" s="8">
        <f>SUM(H125:P125)</f>
        <v>0</v>
      </c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7.5">
      <c r="A126" s="24" t="s">
        <v>74</v>
      </c>
      <c r="B126" s="24" t="s">
        <v>413</v>
      </c>
      <c r="C126" s="23" t="s">
        <v>32</v>
      </c>
      <c r="D126" s="23" t="s">
        <v>53</v>
      </c>
      <c r="E126" s="24" t="s">
        <v>445</v>
      </c>
      <c r="F126" s="11" t="s">
        <v>440</v>
      </c>
      <c r="G126" s="8">
        <f aca="true" t="shared" si="49" ref="G126:N126">G127+G128+G129</f>
        <v>2562</v>
      </c>
      <c r="H126" s="8">
        <f t="shared" si="49"/>
        <v>0</v>
      </c>
      <c r="I126" s="8">
        <f t="shared" si="49"/>
        <v>2562</v>
      </c>
      <c r="J126" s="8">
        <f t="shared" si="49"/>
        <v>0</v>
      </c>
      <c r="K126" s="8">
        <f t="shared" si="49"/>
        <v>0</v>
      </c>
      <c r="L126" s="8">
        <f t="shared" si="49"/>
        <v>0</v>
      </c>
      <c r="M126" s="8">
        <f t="shared" si="49"/>
        <v>0</v>
      </c>
      <c r="N126" s="8">
        <f t="shared" si="49"/>
        <v>0</v>
      </c>
      <c r="O126" s="8">
        <v>0</v>
      </c>
      <c r="P126" s="8">
        <v>0</v>
      </c>
    </row>
    <row r="127" spans="1:16" ht="7.5">
      <c r="A127" s="24"/>
      <c r="B127" s="24"/>
      <c r="C127" s="23"/>
      <c r="D127" s="23"/>
      <c r="E127" s="24"/>
      <c r="F127" s="11" t="s">
        <v>23</v>
      </c>
      <c r="G127" s="8">
        <f>SUM(H127:P127)</f>
        <v>1281</v>
      </c>
      <c r="H127" s="8"/>
      <c r="I127" s="8">
        <v>1281</v>
      </c>
      <c r="J127" s="8"/>
      <c r="K127" s="8"/>
      <c r="L127" s="8"/>
      <c r="M127" s="8"/>
      <c r="N127" s="8"/>
      <c r="O127" s="8"/>
      <c r="P127" s="8"/>
    </row>
    <row r="128" spans="1:16" ht="7.5">
      <c r="A128" s="24"/>
      <c r="B128" s="24"/>
      <c r="C128" s="23"/>
      <c r="D128" s="23"/>
      <c r="E128" s="24"/>
      <c r="F128" s="11" t="s">
        <v>24</v>
      </c>
      <c r="G128" s="8">
        <f>SUM(H128:P128)</f>
        <v>1281</v>
      </c>
      <c r="H128" s="8"/>
      <c r="I128" s="8">
        <v>1281</v>
      </c>
      <c r="J128" s="8"/>
      <c r="K128" s="8"/>
      <c r="L128" s="8"/>
      <c r="M128" s="8"/>
      <c r="N128" s="8"/>
      <c r="O128" s="8"/>
      <c r="P128" s="8"/>
    </row>
    <row r="129" spans="1:16" ht="11.25" customHeight="1">
      <c r="A129" s="24"/>
      <c r="B129" s="24"/>
      <c r="C129" s="23"/>
      <c r="D129" s="23"/>
      <c r="E129" s="24"/>
      <c r="F129" s="11" t="s">
        <v>25</v>
      </c>
      <c r="G129" s="8">
        <f>SUM(H129:P129)</f>
        <v>0</v>
      </c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7.5">
      <c r="A130" s="24" t="s">
        <v>75</v>
      </c>
      <c r="B130" s="24" t="s">
        <v>414</v>
      </c>
      <c r="C130" s="23" t="s">
        <v>32</v>
      </c>
      <c r="D130" s="23" t="s">
        <v>53</v>
      </c>
      <c r="E130" s="24" t="s">
        <v>445</v>
      </c>
      <c r="F130" s="11" t="s">
        <v>440</v>
      </c>
      <c r="G130" s="8">
        <f aca="true" t="shared" si="50" ref="G130:N130">G131+G132+G133</f>
        <v>1430</v>
      </c>
      <c r="H130" s="8">
        <f t="shared" si="50"/>
        <v>0</v>
      </c>
      <c r="I130" s="8">
        <f t="shared" si="50"/>
        <v>1430</v>
      </c>
      <c r="J130" s="8">
        <f t="shared" si="50"/>
        <v>0</v>
      </c>
      <c r="K130" s="8">
        <f t="shared" si="50"/>
        <v>0</v>
      </c>
      <c r="L130" s="8">
        <f t="shared" si="50"/>
        <v>0</v>
      </c>
      <c r="M130" s="8">
        <f t="shared" si="50"/>
        <v>0</v>
      </c>
      <c r="N130" s="8">
        <f t="shared" si="50"/>
        <v>0</v>
      </c>
      <c r="O130" s="8">
        <v>0</v>
      </c>
      <c r="P130" s="8">
        <v>0</v>
      </c>
    </row>
    <row r="131" spans="1:16" ht="7.5">
      <c r="A131" s="24"/>
      <c r="B131" s="24"/>
      <c r="C131" s="23"/>
      <c r="D131" s="23"/>
      <c r="E131" s="24"/>
      <c r="F131" s="11" t="s">
        <v>23</v>
      </c>
      <c r="G131" s="8">
        <f>SUM(H131:P131)</f>
        <v>715</v>
      </c>
      <c r="H131" s="8"/>
      <c r="I131" s="8">
        <v>715</v>
      </c>
      <c r="J131" s="8"/>
      <c r="K131" s="8"/>
      <c r="L131" s="8"/>
      <c r="M131" s="8"/>
      <c r="N131" s="8"/>
      <c r="O131" s="8"/>
      <c r="P131" s="8"/>
    </row>
    <row r="132" spans="1:16" ht="7.5">
      <c r="A132" s="24"/>
      <c r="B132" s="24"/>
      <c r="C132" s="23"/>
      <c r="D132" s="23"/>
      <c r="E132" s="24"/>
      <c r="F132" s="11" t="s">
        <v>24</v>
      </c>
      <c r="G132" s="8">
        <f>SUM(H132:P132)</f>
        <v>715</v>
      </c>
      <c r="H132" s="8"/>
      <c r="I132" s="8">
        <v>715</v>
      </c>
      <c r="J132" s="8"/>
      <c r="K132" s="8"/>
      <c r="L132" s="8"/>
      <c r="M132" s="8"/>
      <c r="N132" s="8"/>
      <c r="O132" s="8"/>
      <c r="P132" s="8"/>
    </row>
    <row r="133" spans="1:16" ht="13.5" customHeight="1">
      <c r="A133" s="24"/>
      <c r="B133" s="24"/>
      <c r="C133" s="23"/>
      <c r="D133" s="23"/>
      <c r="E133" s="24"/>
      <c r="F133" s="11" t="s">
        <v>25</v>
      </c>
      <c r="G133" s="8">
        <f>SUM(H133:P133)</f>
        <v>0</v>
      </c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7.5">
      <c r="A134" s="24" t="s">
        <v>76</v>
      </c>
      <c r="B134" s="24" t="s">
        <v>415</v>
      </c>
      <c r="C134" s="23" t="s">
        <v>32</v>
      </c>
      <c r="D134" s="23" t="s">
        <v>53</v>
      </c>
      <c r="E134" s="24" t="s">
        <v>445</v>
      </c>
      <c r="F134" s="11" t="s">
        <v>440</v>
      </c>
      <c r="G134" s="8">
        <f aca="true" t="shared" si="51" ref="G134:N134">G135+G136+G137</f>
        <v>942</v>
      </c>
      <c r="H134" s="8">
        <f t="shared" si="51"/>
        <v>0</v>
      </c>
      <c r="I134" s="8">
        <f t="shared" si="51"/>
        <v>942</v>
      </c>
      <c r="J134" s="8">
        <f t="shared" si="51"/>
        <v>0</v>
      </c>
      <c r="K134" s="8">
        <f t="shared" si="51"/>
        <v>0</v>
      </c>
      <c r="L134" s="8">
        <f t="shared" si="51"/>
        <v>0</v>
      </c>
      <c r="M134" s="8">
        <f t="shared" si="51"/>
        <v>0</v>
      </c>
      <c r="N134" s="8">
        <f t="shared" si="51"/>
        <v>0</v>
      </c>
      <c r="O134" s="8">
        <v>0</v>
      </c>
      <c r="P134" s="8">
        <v>0</v>
      </c>
    </row>
    <row r="135" spans="1:16" ht="7.5">
      <c r="A135" s="24"/>
      <c r="B135" s="24"/>
      <c r="C135" s="23"/>
      <c r="D135" s="23"/>
      <c r="E135" s="24"/>
      <c r="F135" s="11" t="s">
        <v>23</v>
      </c>
      <c r="G135" s="8">
        <f>SUM(H135:P135)</f>
        <v>471</v>
      </c>
      <c r="H135" s="8"/>
      <c r="I135" s="8">
        <v>471</v>
      </c>
      <c r="J135" s="8"/>
      <c r="K135" s="8"/>
      <c r="L135" s="8"/>
      <c r="M135" s="8"/>
      <c r="N135" s="8"/>
      <c r="O135" s="8"/>
      <c r="P135" s="8"/>
    </row>
    <row r="136" spans="1:16" ht="7.5">
      <c r="A136" s="24"/>
      <c r="B136" s="24"/>
      <c r="C136" s="23"/>
      <c r="D136" s="23"/>
      <c r="E136" s="24"/>
      <c r="F136" s="11" t="s">
        <v>24</v>
      </c>
      <c r="G136" s="8">
        <f>SUM(H136:P136)</f>
        <v>471</v>
      </c>
      <c r="H136" s="8"/>
      <c r="I136" s="8">
        <v>471</v>
      </c>
      <c r="J136" s="8"/>
      <c r="K136" s="8"/>
      <c r="L136" s="8"/>
      <c r="M136" s="8"/>
      <c r="N136" s="8"/>
      <c r="O136" s="8"/>
      <c r="P136" s="8"/>
    </row>
    <row r="137" spans="1:16" ht="12" customHeight="1">
      <c r="A137" s="24"/>
      <c r="B137" s="24"/>
      <c r="C137" s="23"/>
      <c r="D137" s="23"/>
      <c r="E137" s="24"/>
      <c r="F137" s="11" t="s">
        <v>25</v>
      </c>
      <c r="G137" s="8">
        <f>SUM(H137:P137)</f>
        <v>0</v>
      </c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7.5">
      <c r="A138" s="24" t="s">
        <v>77</v>
      </c>
      <c r="B138" s="24" t="s">
        <v>416</v>
      </c>
      <c r="C138" s="23" t="s">
        <v>32</v>
      </c>
      <c r="D138" s="23" t="s">
        <v>53</v>
      </c>
      <c r="E138" s="24" t="s">
        <v>445</v>
      </c>
      <c r="F138" s="11" t="s">
        <v>440</v>
      </c>
      <c r="G138" s="8">
        <f aca="true" t="shared" si="52" ref="G138:N138">G139+G140+G141</f>
        <v>2593</v>
      </c>
      <c r="H138" s="8">
        <f t="shared" si="52"/>
        <v>0</v>
      </c>
      <c r="I138" s="8">
        <f t="shared" si="52"/>
        <v>2593</v>
      </c>
      <c r="J138" s="8">
        <f t="shared" si="52"/>
        <v>0</v>
      </c>
      <c r="K138" s="8">
        <f t="shared" si="52"/>
        <v>0</v>
      </c>
      <c r="L138" s="8">
        <f t="shared" si="52"/>
        <v>0</v>
      </c>
      <c r="M138" s="8">
        <f t="shared" si="52"/>
        <v>0</v>
      </c>
      <c r="N138" s="8">
        <f t="shared" si="52"/>
        <v>0</v>
      </c>
      <c r="O138" s="8">
        <v>0</v>
      </c>
      <c r="P138" s="8">
        <v>0</v>
      </c>
    </row>
    <row r="139" spans="1:16" ht="7.5">
      <c r="A139" s="24"/>
      <c r="B139" s="24"/>
      <c r="C139" s="23"/>
      <c r="D139" s="23"/>
      <c r="E139" s="24"/>
      <c r="F139" s="11" t="s">
        <v>23</v>
      </c>
      <c r="G139" s="8">
        <f>SUM(H139:P139)</f>
        <v>1296.5</v>
      </c>
      <c r="H139" s="8"/>
      <c r="I139" s="8">
        <v>1296.5</v>
      </c>
      <c r="J139" s="8"/>
      <c r="K139" s="8"/>
      <c r="L139" s="8"/>
      <c r="M139" s="8"/>
      <c r="N139" s="8"/>
      <c r="O139" s="8"/>
      <c r="P139" s="8"/>
    </row>
    <row r="140" spans="1:16" ht="7.5">
      <c r="A140" s="24"/>
      <c r="B140" s="24"/>
      <c r="C140" s="23"/>
      <c r="D140" s="23"/>
      <c r="E140" s="24"/>
      <c r="F140" s="11" t="s">
        <v>24</v>
      </c>
      <c r="G140" s="8">
        <f>SUM(H140:P140)</f>
        <v>1296.5</v>
      </c>
      <c r="H140" s="8"/>
      <c r="I140" s="8">
        <v>1296.5</v>
      </c>
      <c r="J140" s="8"/>
      <c r="K140" s="8"/>
      <c r="L140" s="8"/>
      <c r="M140" s="8"/>
      <c r="N140" s="8"/>
      <c r="O140" s="8"/>
      <c r="P140" s="8"/>
    </row>
    <row r="141" spans="1:16" ht="13.5" customHeight="1">
      <c r="A141" s="24"/>
      <c r="B141" s="24"/>
      <c r="C141" s="23"/>
      <c r="D141" s="23"/>
      <c r="E141" s="24"/>
      <c r="F141" s="11" t="s">
        <v>25</v>
      </c>
      <c r="G141" s="8">
        <f>SUM(H141:P141)</f>
        <v>0</v>
      </c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7.5">
      <c r="A142" s="24" t="s">
        <v>78</v>
      </c>
      <c r="B142" s="24" t="s">
        <v>417</v>
      </c>
      <c r="C142" s="23" t="s">
        <v>32</v>
      </c>
      <c r="D142" s="23" t="s">
        <v>53</v>
      </c>
      <c r="E142" s="24" t="s">
        <v>445</v>
      </c>
      <c r="F142" s="11" t="s">
        <v>440</v>
      </c>
      <c r="G142" s="8">
        <f aca="true" t="shared" si="53" ref="G142:N142">G143+G144+G145</f>
        <v>747</v>
      </c>
      <c r="H142" s="8">
        <f t="shared" si="53"/>
        <v>0</v>
      </c>
      <c r="I142" s="8">
        <f t="shared" si="53"/>
        <v>747</v>
      </c>
      <c r="J142" s="8">
        <f t="shared" si="53"/>
        <v>0</v>
      </c>
      <c r="K142" s="8">
        <f t="shared" si="53"/>
        <v>0</v>
      </c>
      <c r="L142" s="8">
        <f t="shared" si="53"/>
        <v>0</v>
      </c>
      <c r="M142" s="8">
        <f t="shared" si="53"/>
        <v>0</v>
      </c>
      <c r="N142" s="8">
        <f t="shared" si="53"/>
        <v>0</v>
      </c>
      <c r="O142" s="8">
        <v>0</v>
      </c>
      <c r="P142" s="8">
        <v>0</v>
      </c>
    </row>
    <row r="143" spans="1:16" ht="7.5">
      <c r="A143" s="24"/>
      <c r="B143" s="24"/>
      <c r="C143" s="23"/>
      <c r="D143" s="23"/>
      <c r="E143" s="24"/>
      <c r="F143" s="11" t="s">
        <v>23</v>
      </c>
      <c r="G143" s="8">
        <f>SUM(H143:P143)</f>
        <v>373.5</v>
      </c>
      <c r="H143" s="8"/>
      <c r="I143" s="8">
        <v>373.5</v>
      </c>
      <c r="J143" s="8"/>
      <c r="K143" s="8"/>
      <c r="L143" s="8"/>
      <c r="M143" s="8"/>
      <c r="N143" s="8"/>
      <c r="O143" s="8"/>
      <c r="P143" s="8"/>
    </row>
    <row r="144" spans="1:16" ht="7.5">
      <c r="A144" s="24"/>
      <c r="B144" s="24"/>
      <c r="C144" s="23"/>
      <c r="D144" s="23"/>
      <c r="E144" s="24"/>
      <c r="F144" s="11" t="s">
        <v>24</v>
      </c>
      <c r="G144" s="8">
        <f>SUM(H144:P144)</f>
        <v>373.5</v>
      </c>
      <c r="H144" s="8"/>
      <c r="I144" s="8">
        <v>373.5</v>
      </c>
      <c r="J144" s="8"/>
      <c r="K144" s="8"/>
      <c r="L144" s="8"/>
      <c r="M144" s="8"/>
      <c r="N144" s="8"/>
      <c r="O144" s="8"/>
      <c r="P144" s="8"/>
    </row>
    <row r="145" spans="1:16" ht="15" customHeight="1">
      <c r="A145" s="24"/>
      <c r="B145" s="24"/>
      <c r="C145" s="23"/>
      <c r="D145" s="23"/>
      <c r="E145" s="24"/>
      <c r="F145" s="11" t="s">
        <v>25</v>
      </c>
      <c r="G145" s="8">
        <f>SUM(H145:P145)</f>
        <v>0</v>
      </c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7.5">
      <c r="A146" s="24" t="s">
        <v>79</v>
      </c>
      <c r="B146" s="24" t="s">
        <v>527</v>
      </c>
      <c r="C146" s="23" t="s">
        <v>32</v>
      </c>
      <c r="D146" s="23" t="s">
        <v>53</v>
      </c>
      <c r="E146" s="24" t="s">
        <v>445</v>
      </c>
      <c r="F146" s="11" t="s">
        <v>440</v>
      </c>
      <c r="G146" s="8">
        <f aca="true" t="shared" si="54" ref="G146:N146">G147+G148+G149</f>
        <v>10433.6</v>
      </c>
      <c r="H146" s="8">
        <f t="shared" si="54"/>
        <v>0</v>
      </c>
      <c r="I146" s="8">
        <f t="shared" si="54"/>
        <v>10433.6</v>
      </c>
      <c r="J146" s="8">
        <f t="shared" si="54"/>
        <v>0</v>
      </c>
      <c r="K146" s="8">
        <f t="shared" si="54"/>
        <v>0</v>
      </c>
      <c r="L146" s="8">
        <f t="shared" si="54"/>
        <v>0</v>
      </c>
      <c r="M146" s="8">
        <f t="shared" si="54"/>
        <v>0</v>
      </c>
      <c r="N146" s="8">
        <f t="shared" si="54"/>
        <v>0</v>
      </c>
      <c r="O146" s="8">
        <v>0</v>
      </c>
      <c r="P146" s="8">
        <v>0</v>
      </c>
    </row>
    <row r="147" spans="1:16" ht="7.5">
      <c r="A147" s="24"/>
      <c r="B147" s="24"/>
      <c r="C147" s="23"/>
      <c r="D147" s="23"/>
      <c r="E147" s="24"/>
      <c r="F147" s="11" t="s">
        <v>23</v>
      </c>
      <c r="G147" s="8">
        <f>SUM(H147:P147)</f>
        <v>5216.8</v>
      </c>
      <c r="H147" s="8"/>
      <c r="I147" s="8">
        <v>5216.8</v>
      </c>
      <c r="J147" s="8"/>
      <c r="K147" s="8"/>
      <c r="L147" s="8"/>
      <c r="M147" s="8"/>
      <c r="N147" s="8"/>
      <c r="O147" s="8"/>
      <c r="P147" s="8"/>
    </row>
    <row r="148" spans="1:16" ht="7.5">
      <c r="A148" s="24"/>
      <c r="B148" s="24"/>
      <c r="C148" s="23"/>
      <c r="D148" s="23"/>
      <c r="E148" s="24"/>
      <c r="F148" s="11" t="s">
        <v>24</v>
      </c>
      <c r="G148" s="8">
        <f>SUM(H148:P148)</f>
        <v>5216.8</v>
      </c>
      <c r="H148" s="8"/>
      <c r="I148" s="8">
        <v>5216.8</v>
      </c>
      <c r="J148" s="8"/>
      <c r="K148" s="8"/>
      <c r="L148" s="8"/>
      <c r="M148" s="8"/>
      <c r="N148" s="8"/>
      <c r="O148" s="8"/>
      <c r="P148" s="8"/>
    </row>
    <row r="149" spans="1:16" ht="12.75" customHeight="1">
      <c r="A149" s="24"/>
      <c r="B149" s="24"/>
      <c r="C149" s="23"/>
      <c r="D149" s="23"/>
      <c r="E149" s="24"/>
      <c r="F149" s="11" t="s">
        <v>25</v>
      </c>
      <c r="G149" s="8">
        <f>SUM(H149:P149)</f>
        <v>0</v>
      </c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7.5">
      <c r="A150" s="24" t="s">
        <v>80</v>
      </c>
      <c r="B150" s="24" t="s">
        <v>528</v>
      </c>
      <c r="C150" s="23" t="s">
        <v>32</v>
      </c>
      <c r="D150" s="23" t="s">
        <v>53</v>
      </c>
      <c r="E150" s="24" t="s">
        <v>445</v>
      </c>
      <c r="F150" s="11" t="s">
        <v>440</v>
      </c>
      <c r="G150" s="8">
        <f aca="true" t="shared" si="55" ref="G150:N150">G151+G152+G153</f>
        <v>973.4</v>
      </c>
      <c r="H150" s="8">
        <f t="shared" si="55"/>
        <v>0</v>
      </c>
      <c r="I150" s="8">
        <f t="shared" si="55"/>
        <v>0</v>
      </c>
      <c r="J150" s="8">
        <f t="shared" si="55"/>
        <v>973.4</v>
      </c>
      <c r="K150" s="8">
        <f t="shared" si="55"/>
        <v>0</v>
      </c>
      <c r="L150" s="8">
        <f t="shared" si="55"/>
        <v>0</v>
      </c>
      <c r="M150" s="8">
        <f t="shared" si="55"/>
        <v>0</v>
      </c>
      <c r="N150" s="8">
        <f t="shared" si="55"/>
        <v>0</v>
      </c>
      <c r="O150" s="8">
        <v>0</v>
      </c>
      <c r="P150" s="8">
        <v>0</v>
      </c>
    </row>
    <row r="151" spans="1:16" ht="7.5">
      <c r="A151" s="24"/>
      <c r="B151" s="24"/>
      <c r="C151" s="23"/>
      <c r="D151" s="23"/>
      <c r="E151" s="24"/>
      <c r="F151" s="11" t="s">
        <v>23</v>
      </c>
      <c r="G151" s="8">
        <f>SUM(H151:P151)</f>
        <v>486.7</v>
      </c>
      <c r="H151" s="8"/>
      <c r="I151" s="8"/>
      <c r="J151" s="8">
        <v>486.7</v>
      </c>
      <c r="K151" s="8"/>
      <c r="L151" s="8"/>
      <c r="M151" s="8"/>
      <c r="N151" s="8"/>
      <c r="O151" s="8"/>
      <c r="P151" s="8"/>
    </row>
    <row r="152" spans="1:16" ht="7.5">
      <c r="A152" s="24"/>
      <c r="B152" s="24"/>
      <c r="C152" s="23"/>
      <c r="D152" s="23"/>
      <c r="E152" s="24"/>
      <c r="F152" s="11" t="s">
        <v>24</v>
      </c>
      <c r="G152" s="8">
        <f>SUM(H152:P152)</f>
        <v>486.7</v>
      </c>
      <c r="H152" s="8"/>
      <c r="I152" s="8"/>
      <c r="J152" s="8">
        <v>486.7</v>
      </c>
      <c r="K152" s="8"/>
      <c r="L152" s="8"/>
      <c r="M152" s="8"/>
      <c r="N152" s="8"/>
      <c r="O152" s="8"/>
      <c r="P152" s="8"/>
    </row>
    <row r="153" spans="1:16" ht="15" customHeight="1">
      <c r="A153" s="24"/>
      <c r="B153" s="24"/>
      <c r="C153" s="23"/>
      <c r="D153" s="23"/>
      <c r="E153" s="24"/>
      <c r="F153" s="11" t="s">
        <v>25</v>
      </c>
      <c r="G153" s="8">
        <f>SUM(H153:P153)</f>
        <v>0</v>
      </c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7.5">
      <c r="A154" s="24" t="s">
        <v>81</v>
      </c>
      <c r="B154" s="24" t="s">
        <v>529</v>
      </c>
      <c r="C154" s="23" t="s">
        <v>32</v>
      </c>
      <c r="D154" s="23" t="s">
        <v>53</v>
      </c>
      <c r="E154" s="24" t="s">
        <v>445</v>
      </c>
      <c r="F154" s="11" t="s">
        <v>440</v>
      </c>
      <c r="G154" s="8">
        <f aca="true" t="shared" si="56" ref="G154:N154">G155+G156+G157</f>
        <v>1330.6</v>
      </c>
      <c r="H154" s="8">
        <f t="shared" si="56"/>
        <v>0</v>
      </c>
      <c r="I154" s="8">
        <f t="shared" si="56"/>
        <v>0</v>
      </c>
      <c r="J154" s="8">
        <f t="shared" si="56"/>
        <v>1330.6</v>
      </c>
      <c r="K154" s="8">
        <f t="shared" si="56"/>
        <v>0</v>
      </c>
      <c r="L154" s="8">
        <f t="shared" si="56"/>
        <v>0</v>
      </c>
      <c r="M154" s="8">
        <f t="shared" si="56"/>
        <v>0</v>
      </c>
      <c r="N154" s="8">
        <f t="shared" si="56"/>
        <v>0</v>
      </c>
      <c r="O154" s="8">
        <v>0</v>
      </c>
      <c r="P154" s="8">
        <v>0</v>
      </c>
    </row>
    <row r="155" spans="1:16" ht="7.5">
      <c r="A155" s="24"/>
      <c r="B155" s="24"/>
      <c r="C155" s="23"/>
      <c r="D155" s="23"/>
      <c r="E155" s="24"/>
      <c r="F155" s="11" t="s">
        <v>23</v>
      </c>
      <c r="G155" s="8">
        <f>SUM(H155:P155)</f>
        <v>665.3</v>
      </c>
      <c r="H155" s="8"/>
      <c r="I155" s="8"/>
      <c r="J155" s="8">
        <v>665.3</v>
      </c>
      <c r="K155" s="8"/>
      <c r="L155" s="8"/>
      <c r="M155" s="8"/>
      <c r="N155" s="8"/>
      <c r="O155" s="8"/>
      <c r="P155" s="8"/>
    </row>
    <row r="156" spans="1:16" ht="7.5">
      <c r="A156" s="24"/>
      <c r="B156" s="24"/>
      <c r="C156" s="23"/>
      <c r="D156" s="23"/>
      <c r="E156" s="24"/>
      <c r="F156" s="11" t="s">
        <v>24</v>
      </c>
      <c r="G156" s="8">
        <f>SUM(H156:P156)</f>
        <v>665.3</v>
      </c>
      <c r="H156" s="8"/>
      <c r="I156" s="8"/>
      <c r="J156" s="8">
        <v>665.3</v>
      </c>
      <c r="K156" s="8"/>
      <c r="L156" s="8"/>
      <c r="M156" s="8"/>
      <c r="N156" s="8"/>
      <c r="O156" s="8"/>
      <c r="P156" s="8"/>
    </row>
    <row r="157" spans="1:16" ht="18" customHeight="1">
      <c r="A157" s="24"/>
      <c r="B157" s="24"/>
      <c r="C157" s="23"/>
      <c r="D157" s="23"/>
      <c r="E157" s="24"/>
      <c r="F157" s="11" t="s">
        <v>25</v>
      </c>
      <c r="G157" s="8">
        <f>SUM(H157:P157)</f>
        <v>0</v>
      </c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7.5">
      <c r="A158" s="24" t="s">
        <v>82</v>
      </c>
      <c r="B158" s="24" t="s">
        <v>530</v>
      </c>
      <c r="C158" s="23" t="s">
        <v>32</v>
      </c>
      <c r="D158" s="23" t="s">
        <v>53</v>
      </c>
      <c r="E158" s="24" t="s">
        <v>445</v>
      </c>
      <c r="F158" s="11" t="s">
        <v>440</v>
      </c>
      <c r="G158" s="8">
        <f aca="true" t="shared" si="57" ref="G158:N158">G159+G160+G161</f>
        <v>1083.6</v>
      </c>
      <c r="H158" s="8">
        <f t="shared" si="57"/>
        <v>0</v>
      </c>
      <c r="I158" s="8">
        <f t="shared" si="57"/>
        <v>0</v>
      </c>
      <c r="J158" s="8">
        <f t="shared" si="57"/>
        <v>1083.6</v>
      </c>
      <c r="K158" s="8">
        <f t="shared" si="57"/>
        <v>0</v>
      </c>
      <c r="L158" s="8">
        <f t="shared" si="57"/>
        <v>0</v>
      </c>
      <c r="M158" s="8">
        <f t="shared" si="57"/>
        <v>0</v>
      </c>
      <c r="N158" s="8">
        <f t="shared" si="57"/>
        <v>0</v>
      </c>
      <c r="O158" s="8">
        <v>0</v>
      </c>
      <c r="P158" s="8">
        <v>0</v>
      </c>
    </row>
    <row r="159" spans="1:16" ht="7.5">
      <c r="A159" s="24"/>
      <c r="B159" s="24"/>
      <c r="C159" s="23"/>
      <c r="D159" s="23"/>
      <c r="E159" s="24"/>
      <c r="F159" s="11" t="s">
        <v>23</v>
      </c>
      <c r="G159" s="8">
        <f>SUM(H159:P159)</f>
        <v>541.8</v>
      </c>
      <c r="H159" s="8"/>
      <c r="I159" s="8"/>
      <c r="J159" s="8">
        <v>541.8</v>
      </c>
      <c r="K159" s="8"/>
      <c r="L159" s="8"/>
      <c r="M159" s="8"/>
      <c r="N159" s="8"/>
      <c r="O159" s="8"/>
      <c r="P159" s="8"/>
    </row>
    <row r="160" spans="1:16" ht="7.5">
      <c r="A160" s="24"/>
      <c r="B160" s="24"/>
      <c r="C160" s="23"/>
      <c r="D160" s="23"/>
      <c r="E160" s="24"/>
      <c r="F160" s="11" t="s">
        <v>24</v>
      </c>
      <c r="G160" s="8">
        <f>SUM(H160:P160)</f>
        <v>541.8</v>
      </c>
      <c r="H160" s="8"/>
      <c r="I160" s="8"/>
      <c r="J160" s="8">
        <v>541.8</v>
      </c>
      <c r="K160" s="8"/>
      <c r="L160" s="8"/>
      <c r="M160" s="8"/>
      <c r="N160" s="8"/>
      <c r="O160" s="8"/>
      <c r="P160" s="8"/>
    </row>
    <row r="161" spans="1:16" ht="7.5">
      <c r="A161" s="24"/>
      <c r="B161" s="24"/>
      <c r="C161" s="23"/>
      <c r="D161" s="23"/>
      <c r="E161" s="24"/>
      <c r="F161" s="11" t="s">
        <v>25</v>
      </c>
      <c r="G161" s="8">
        <f>SUM(H161:P161)</f>
        <v>0</v>
      </c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7.5">
      <c r="A162" s="24" t="s">
        <v>83</v>
      </c>
      <c r="B162" s="24" t="s">
        <v>466</v>
      </c>
      <c r="C162" s="23" t="s">
        <v>32</v>
      </c>
      <c r="D162" s="23" t="s">
        <v>53</v>
      </c>
      <c r="E162" s="24" t="s">
        <v>445</v>
      </c>
      <c r="F162" s="11" t="s">
        <v>440</v>
      </c>
      <c r="G162" s="8">
        <f aca="true" t="shared" si="58" ref="G162:N162">G163+G164+G165</f>
        <v>1230.2</v>
      </c>
      <c r="H162" s="8">
        <f t="shared" si="58"/>
        <v>0</v>
      </c>
      <c r="I162" s="8">
        <f t="shared" si="58"/>
        <v>0</v>
      </c>
      <c r="J162" s="8">
        <f t="shared" si="58"/>
        <v>1230.2</v>
      </c>
      <c r="K162" s="8">
        <f t="shared" si="58"/>
        <v>0</v>
      </c>
      <c r="L162" s="8">
        <f t="shared" si="58"/>
        <v>0</v>
      </c>
      <c r="M162" s="8">
        <f t="shared" si="58"/>
        <v>0</v>
      </c>
      <c r="N162" s="8">
        <f t="shared" si="58"/>
        <v>0</v>
      </c>
      <c r="O162" s="8">
        <v>0</v>
      </c>
      <c r="P162" s="8">
        <v>0</v>
      </c>
    </row>
    <row r="163" spans="1:16" ht="7.5">
      <c r="A163" s="24"/>
      <c r="B163" s="24"/>
      <c r="C163" s="23"/>
      <c r="D163" s="23"/>
      <c r="E163" s="24"/>
      <c r="F163" s="11" t="s">
        <v>23</v>
      </c>
      <c r="G163" s="8">
        <f>SUM(H163:P163)</f>
        <v>615.1</v>
      </c>
      <c r="H163" s="8"/>
      <c r="I163" s="8"/>
      <c r="J163" s="8">
        <v>615.1</v>
      </c>
      <c r="K163" s="8"/>
      <c r="L163" s="8"/>
      <c r="M163" s="8"/>
      <c r="N163" s="8"/>
      <c r="O163" s="8"/>
      <c r="P163" s="8"/>
    </row>
    <row r="164" spans="1:16" ht="7.5">
      <c r="A164" s="24"/>
      <c r="B164" s="24"/>
      <c r="C164" s="23"/>
      <c r="D164" s="23"/>
      <c r="E164" s="24"/>
      <c r="F164" s="11" t="s">
        <v>24</v>
      </c>
      <c r="G164" s="8">
        <f>SUM(H164:P164)</f>
        <v>615.1</v>
      </c>
      <c r="H164" s="8"/>
      <c r="I164" s="8"/>
      <c r="J164" s="8">
        <v>615.1</v>
      </c>
      <c r="K164" s="8"/>
      <c r="L164" s="8"/>
      <c r="M164" s="8"/>
      <c r="N164" s="8"/>
      <c r="O164" s="8"/>
      <c r="P164" s="8"/>
    </row>
    <row r="165" spans="1:16" ht="7.5">
      <c r="A165" s="24"/>
      <c r="B165" s="24"/>
      <c r="C165" s="23"/>
      <c r="D165" s="23"/>
      <c r="E165" s="24"/>
      <c r="F165" s="11" t="s">
        <v>25</v>
      </c>
      <c r="G165" s="8">
        <f>SUM(H165:P165)</f>
        <v>0</v>
      </c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7.5">
      <c r="A166" s="24" t="s">
        <v>84</v>
      </c>
      <c r="B166" s="24" t="s">
        <v>467</v>
      </c>
      <c r="C166" s="23" t="s">
        <v>32</v>
      </c>
      <c r="D166" s="23" t="s">
        <v>53</v>
      </c>
      <c r="E166" s="24" t="s">
        <v>445</v>
      </c>
      <c r="F166" s="11" t="s">
        <v>440</v>
      </c>
      <c r="G166" s="8">
        <f aca="true" t="shared" si="59" ref="G166:N166">G167+G168+G169</f>
        <v>1178.4</v>
      </c>
      <c r="H166" s="8">
        <f t="shared" si="59"/>
        <v>0</v>
      </c>
      <c r="I166" s="8">
        <f t="shared" si="59"/>
        <v>0</v>
      </c>
      <c r="J166" s="8">
        <f t="shared" si="59"/>
        <v>1178.4</v>
      </c>
      <c r="K166" s="8">
        <f t="shared" si="59"/>
        <v>0</v>
      </c>
      <c r="L166" s="8">
        <f t="shared" si="59"/>
        <v>0</v>
      </c>
      <c r="M166" s="8">
        <f t="shared" si="59"/>
        <v>0</v>
      </c>
      <c r="N166" s="8">
        <f t="shared" si="59"/>
        <v>0</v>
      </c>
      <c r="O166" s="8">
        <v>0</v>
      </c>
      <c r="P166" s="8">
        <v>0</v>
      </c>
    </row>
    <row r="167" spans="1:16" ht="7.5">
      <c r="A167" s="24"/>
      <c r="B167" s="24"/>
      <c r="C167" s="23"/>
      <c r="D167" s="23"/>
      <c r="E167" s="24"/>
      <c r="F167" s="11" t="s">
        <v>23</v>
      </c>
      <c r="G167" s="8">
        <f>SUM(H167:P167)</f>
        <v>618.9</v>
      </c>
      <c r="H167" s="8"/>
      <c r="I167" s="8"/>
      <c r="J167" s="8">
        <v>618.9</v>
      </c>
      <c r="K167" s="8"/>
      <c r="L167" s="8"/>
      <c r="M167" s="8"/>
      <c r="N167" s="8"/>
      <c r="O167" s="8"/>
      <c r="P167" s="8"/>
    </row>
    <row r="168" spans="1:16" ht="7.5">
      <c r="A168" s="24"/>
      <c r="B168" s="24"/>
      <c r="C168" s="23"/>
      <c r="D168" s="23"/>
      <c r="E168" s="24"/>
      <c r="F168" s="11" t="s">
        <v>24</v>
      </c>
      <c r="G168" s="8">
        <f>SUM(H168:P168)</f>
        <v>559.5</v>
      </c>
      <c r="H168" s="8"/>
      <c r="I168" s="8"/>
      <c r="J168" s="8">
        <v>559.5</v>
      </c>
      <c r="K168" s="8"/>
      <c r="L168" s="8"/>
      <c r="M168" s="8"/>
      <c r="N168" s="8"/>
      <c r="O168" s="8"/>
      <c r="P168" s="8"/>
    </row>
    <row r="169" spans="1:16" ht="7.5">
      <c r="A169" s="24"/>
      <c r="B169" s="24"/>
      <c r="C169" s="23"/>
      <c r="D169" s="23"/>
      <c r="E169" s="24"/>
      <c r="F169" s="11" t="s">
        <v>25</v>
      </c>
      <c r="G169" s="8">
        <f>SUM(H169:P169)</f>
        <v>0</v>
      </c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7.5">
      <c r="A170" s="24" t="s">
        <v>85</v>
      </c>
      <c r="B170" s="24" t="s">
        <v>468</v>
      </c>
      <c r="C170" s="23" t="s">
        <v>32</v>
      </c>
      <c r="D170" s="23" t="s">
        <v>53</v>
      </c>
      <c r="E170" s="24" t="s">
        <v>445</v>
      </c>
      <c r="F170" s="11" t="s">
        <v>440</v>
      </c>
      <c r="G170" s="8">
        <f aca="true" t="shared" si="60" ref="G170:N170">G171+G172+G173</f>
        <v>1434.8</v>
      </c>
      <c r="H170" s="8">
        <f t="shared" si="60"/>
        <v>0</v>
      </c>
      <c r="I170" s="8">
        <f t="shared" si="60"/>
        <v>0</v>
      </c>
      <c r="J170" s="8">
        <f t="shared" si="60"/>
        <v>1434.8</v>
      </c>
      <c r="K170" s="8">
        <f t="shared" si="60"/>
        <v>0</v>
      </c>
      <c r="L170" s="8">
        <f t="shared" si="60"/>
        <v>0</v>
      </c>
      <c r="M170" s="8">
        <f t="shared" si="60"/>
        <v>0</v>
      </c>
      <c r="N170" s="8">
        <f t="shared" si="60"/>
        <v>0</v>
      </c>
      <c r="O170" s="8">
        <v>0</v>
      </c>
      <c r="P170" s="8">
        <v>0</v>
      </c>
    </row>
    <row r="171" spans="1:16" ht="7.5">
      <c r="A171" s="24"/>
      <c r="B171" s="24"/>
      <c r="C171" s="23"/>
      <c r="D171" s="23"/>
      <c r="E171" s="24"/>
      <c r="F171" s="11" t="s">
        <v>23</v>
      </c>
      <c r="G171" s="8">
        <f>SUM(H171:P171)</f>
        <v>717.4</v>
      </c>
      <c r="H171" s="8"/>
      <c r="I171" s="8"/>
      <c r="J171" s="8">
        <v>717.4</v>
      </c>
      <c r="K171" s="8"/>
      <c r="L171" s="8"/>
      <c r="M171" s="8"/>
      <c r="N171" s="8"/>
      <c r="O171" s="8"/>
      <c r="P171" s="8"/>
    </row>
    <row r="172" spans="1:16" ht="7.5">
      <c r="A172" s="24"/>
      <c r="B172" s="24"/>
      <c r="C172" s="23"/>
      <c r="D172" s="23"/>
      <c r="E172" s="24"/>
      <c r="F172" s="11" t="s">
        <v>24</v>
      </c>
      <c r="G172" s="8">
        <f>SUM(H172:P172)</f>
        <v>717.4</v>
      </c>
      <c r="H172" s="8"/>
      <c r="I172" s="8"/>
      <c r="J172" s="8">
        <v>717.4</v>
      </c>
      <c r="K172" s="8"/>
      <c r="L172" s="8"/>
      <c r="M172" s="8"/>
      <c r="N172" s="8"/>
      <c r="O172" s="8"/>
      <c r="P172" s="8"/>
    </row>
    <row r="173" spans="1:16" ht="7.5">
      <c r="A173" s="24"/>
      <c r="B173" s="24"/>
      <c r="C173" s="23"/>
      <c r="D173" s="23"/>
      <c r="E173" s="24"/>
      <c r="F173" s="11" t="s">
        <v>25</v>
      </c>
      <c r="G173" s="8">
        <f>SUM(H173:P173)</f>
        <v>0</v>
      </c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7.5">
      <c r="A174" s="24" t="s">
        <v>86</v>
      </c>
      <c r="B174" s="24" t="s">
        <v>87</v>
      </c>
      <c r="C174" s="23" t="s">
        <v>32</v>
      </c>
      <c r="D174" s="23" t="s">
        <v>53</v>
      </c>
      <c r="E174" s="24" t="s">
        <v>445</v>
      </c>
      <c r="F174" s="11" t="s">
        <v>440</v>
      </c>
      <c r="G174" s="8">
        <f aca="true" t="shared" si="61" ref="G174:N174">G175+G176+G177</f>
        <v>2450.4</v>
      </c>
      <c r="H174" s="8">
        <f t="shared" si="61"/>
        <v>0</v>
      </c>
      <c r="I174" s="8">
        <f t="shared" si="61"/>
        <v>0</v>
      </c>
      <c r="J174" s="8">
        <f t="shared" si="61"/>
        <v>2450.4</v>
      </c>
      <c r="K174" s="8">
        <f t="shared" si="61"/>
        <v>0</v>
      </c>
      <c r="L174" s="8">
        <f t="shared" si="61"/>
        <v>0</v>
      </c>
      <c r="M174" s="8">
        <f t="shared" si="61"/>
        <v>0</v>
      </c>
      <c r="N174" s="8">
        <f t="shared" si="61"/>
        <v>0</v>
      </c>
      <c r="O174" s="8">
        <v>0</v>
      </c>
      <c r="P174" s="8">
        <v>0</v>
      </c>
    </row>
    <row r="175" spans="1:16" ht="7.5">
      <c r="A175" s="24"/>
      <c r="B175" s="24"/>
      <c r="C175" s="23"/>
      <c r="D175" s="23"/>
      <c r="E175" s="24"/>
      <c r="F175" s="11" t="s">
        <v>23</v>
      </c>
      <c r="G175" s="8">
        <f>SUM(H175:P175)</f>
        <v>1225.2</v>
      </c>
      <c r="H175" s="8"/>
      <c r="I175" s="8"/>
      <c r="J175" s="8">
        <v>1225.2</v>
      </c>
      <c r="K175" s="8"/>
      <c r="L175" s="8"/>
      <c r="M175" s="8"/>
      <c r="N175" s="8"/>
      <c r="O175" s="8"/>
      <c r="P175" s="8"/>
    </row>
    <row r="176" spans="1:16" ht="7.5">
      <c r="A176" s="24"/>
      <c r="B176" s="24"/>
      <c r="C176" s="23"/>
      <c r="D176" s="23"/>
      <c r="E176" s="24"/>
      <c r="F176" s="11" t="s">
        <v>24</v>
      </c>
      <c r="G176" s="8">
        <f>SUM(H176:P176)</f>
        <v>1225.2</v>
      </c>
      <c r="H176" s="8"/>
      <c r="I176" s="8"/>
      <c r="J176" s="8">
        <v>1225.2</v>
      </c>
      <c r="K176" s="8"/>
      <c r="L176" s="8"/>
      <c r="M176" s="8"/>
      <c r="N176" s="8"/>
      <c r="O176" s="8"/>
      <c r="P176" s="8"/>
    </row>
    <row r="177" spans="1:16" ht="7.5">
      <c r="A177" s="24"/>
      <c r="B177" s="24"/>
      <c r="C177" s="23"/>
      <c r="D177" s="23"/>
      <c r="E177" s="24"/>
      <c r="F177" s="11" t="s">
        <v>25</v>
      </c>
      <c r="G177" s="8">
        <f>SUM(H177:P177)</f>
        <v>0</v>
      </c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7.5">
      <c r="A178" s="24" t="s">
        <v>88</v>
      </c>
      <c r="B178" s="24" t="s">
        <v>469</v>
      </c>
      <c r="C178" s="23" t="s">
        <v>32</v>
      </c>
      <c r="D178" s="23" t="s">
        <v>53</v>
      </c>
      <c r="E178" s="24" t="s">
        <v>445</v>
      </c>
      <c r="F178" s="11" t="s">
        <v>440</v>
      </c>
      <c r="G178" s="8">
        <f aca="true" t="shared" si="62" ref="G178:N178">G179+G180+G181</f>
        <v>1811.3999999999999</v>
      </c>
      <c r="H178" s="8">
        <f t="shared" si="62"/>
        <v>0</v>
      </c>
      <c r="I178" s="8">
        <f t="shared" si="62"/>
        <v>0</v>
      </c>
      <c r="J178" s="8">
        <f t="shared" si="62"/>
        <v>1811.3999999999999</v>
      </c>
      <c r="K178" s="8">
        <f t="shared" si="62"/>
        <v>0</v>
      </c>
      <c r="L178" s="8">
        <f t="shared" si="62"/>
        <v>0</v>
      </c>
      <c r="M178" s="8">
        <f t="shared" si="62"/>
        <v>0</v>
      </c>
      <c r="N178" s="8">
        <f t="shared" si="62"/>
        <v>0</v>
      </c>
      <c r="O178" s="8">
        <v>0</v>
      </c>
      <c r="P178" s="8">
        <v>0</v>
      </c>
    </row>
    <row r="179" spans="1:16" ht="7.5">
      <c r="A179" s="24"/>
      <c r="B179" s="24"/>
      <c r="C179" s="23"/>
      <c r="D179" s="23"/>
      <c r="E179" s="24"/>
      <c r="F179" s="11" t="s">
        <v>23</v>
      </c>
      <c r="G179" s="8">
        <f>SUM(H179:P179)</f>
        <v>1116.6</v>
      </c>
      <c r="H179" s="8"/>
      <c r="I179" s="8"/>
      <c r="J179" s="8">
        <v>1116.6</v>
      </c>
      <c r="K179" s="8"/>
      <c r="L179" s="8"/>
      <c r="M179" s="8"/>
      <c r="N179" s="8"/>
      <c r="O179" s="8"/>
      <c r="P179" s="8"/>
    </row>
    <row r="180" spans="1:16" ht="7.5">
      <c r="A180" s="24"/>
      <c r="B180" s="24"/>
      <c r="C180" s="23"/>
      <c r="D180" s="23"/>
      <c r="E180" s="24"/>
      <c r="F180" s="11" t="s">
        <v>24</v>
      </c>
      <c r="G180" s="8">
        <f>SUM(H180:P180)</f>
        <v>694.8</v>
      </c>
      <c r="H180" s="8"/>
      <c r="I180" s="8"/>
      <c r="J180" s="8">
        <v>694.8</v>
      </c>
      <c r="K180" s="8"/>
      <c r="L180" s="8"/>
      <c r="M180" s="8"/>
      <c r="N180" s="8"/>
      <c r="O180" s="8"/>
      <c r="P180" s="8"/>
    </row>
    <row r="181" spans="1:16" ht="7.5">
      <c r="A181" s="24"/>
      <c r="B181" s="24"/>
      <c r="C181" s="23"/>
      <c r="D181" s="23"/>
      <c r="E181" s="24"/>
      <c r="F181" s="11" t="s">
        <v>25</v>
      </c>
      <c r="G181" s="8">
        <f>SUM(H181:P181)</f>
        <v>0</v>
      </c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7.5">
      <c r="A182" s="24" t="s">
        <v>89</v>
      </c>
      <c r="B182" s="24" t="s">
        <v>470</v>
      </c>
      <c r="C182" s="23" t="s">
        <v>32</v>
      </c>
      <c r="D182" s="23" t="s">
        <v>53</v>
      </c>
      <c r="E182" s="24" t="s">
        <v>445</v>
      </c>
      <c r="F182" s="11" t="s">
        <v>440</v>
      </c>
      <c r="G182" s="8">
        <f aca="true" t="shared" si="63" ref="G182:N182">G183+G184+G185</f>
        <v>1325.4</v>
      </c>
      <c r="H182" s="8">
        <f t="shared" si="63"/>
        <v>0</v>
      </c>
      <c r="I182" s="8">
        <f t="shared" si="63"/>
        <v>0</v>
      </c>
      <c r="J182" s="8">
        <f t="shared" si="63"/>
        <v>1325.4</v>
      </c>
      <c r="K182" s="8">
        <f t="shared" si="63"/>
        <v>0</v>
      </c>
      <c r="L182" s="8">
        <f t="shared" si="63"/>
        <v>0</v>
      </c>
      <c r="M182" s="8">
        <f t="shared" si="63"/>
        <v>0</v>
      </c>
      <c r="N182" s="8">
        <f t="shared" si="63"/>
        <v>0</v>
      </c>
      <c r="O182" s="8">
        <v>0</v>
      </c>
      <c r="P182" s="8">
        <v>0</v>
      </c>
    </row>
    <row r="183" spans="1:16" ht="7.5">
      <c r="A183" s="24"/>
      <c r="B183" s="24"/>
      <c r="C183" s="23"/>
      <c r="D183" s="23"/>
      <c r="E183" s="24"/>
      <c r="F183" s="11" t="s">
        <v>23</v>
      </c>
      <c r="G183" s="8">
        <f>SUM(H183:P183)</f>
        <v>662.7</v>
      </c>
      <c r="H183" s="8"/>
      <c r="I183" s="8"/>
      <c r="J183" s="8">
        <v>662.7</v>
      </c>
      <c r="K183" s="8"/>
      <c r="L183" s="8"/>
      <c r="M183" s="8"/>
      <c r="N183" s="8"/>
      <c r="O183" s="8"/>
      <c r="P183" s="8"/>
    </row>
    <row r="184" spans="1:16" ht="7.5">
      <c r="A184" s="24"/>
      <c r="B184" s="24"/>
      <c r="C184" s="23"/>
      <c r="D184" s="23"/>
      <c r="E184" s="24"/>
      <c r="F184" s="11" t="s">
        <v>24</v>
      </c>
      <c r="G184" s="8">
        <f>SUM(H184:P184)</f>
        <v>662.7</v>
      </c>
      <c r="H184" s="8"/>
      <c r="I184" s="8"/>
      <c r="J184" s="8">
        <v>662.7</v>
      </c>
      <c r="K184" s="8"/>
      <c r="L184" s="8"/>
      <c r="M184" s="8"/>
      <c r="N184" s="8"/>
      <c r="O184" s="8"/>
      <c r="P184" s="8"/>
    </row>
    <row r="185" spans="1:16" ht="7.5">
      <c r="A185" s="24"/>
      <c r="B185" s="24"/>
      <c r="C185" s="23"/>
      <c r="D185" s="23"/>
      <c r="E185" s="24"/>
      <c r="F185" s="11" t="s">
        <v>25</v>
      </c>
      <c r="G185" s="8">
        <f>SUM(H185:P185)</f>
        <v>0</v>
      </c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7.5">
      <c r="A186" s="24" t="s">
        <v>90</v>
      </c>
      <c r="B186" s="24" t="s">
        <v>472</v>
      </c>
      <c r="C186" s="23" t="s">
        <v>32</v>
      </c>
      <c r="D186" s="23" t="s">
        <v>53</v>
      </c>
      <c r="E186" s="24" t="s">
        <v>445</v>
      </c>
      <c r="F186" s="11" t="s">
        <v>440</v>
      </c>
      <c r="G186" s="8">
        <f aca="true" t="shared" si="64" ref="G186:N186">G187+G188+G189</f>
        <v>5399.5</v>
      </c>
      <c r="H186" s="8">
        <f t="shared" si="64"/>
        <v>0</v>
      </c>
      <c r="I186" s="8">
        <f t="shared" si="64"/>
        <v>0</v>
      </c>
      <c r="J186" s="8">
        <f t="shared" si="64"/>
        <v>5399.5</v>
      </c>
      <c r="K186" s="8">
        <f t="shared" si="64"/>
        <v>0</v>
      </c>
      <c r="L186" s="8">
        <f t="shared" si="64"/>
        <v>0</v>
      </c>
      <c r="M186" s="8">
        <f t="shared" si="64"/>
        <v>0</v>
      </c>
      <c r="N186" s="8">
        <f t="shared" si="64"/>
        <v>0</v>
      </c>
      <c r="O186" s="8">
        <v>0</v>
      </c>
      <c r="P186" s="8">
        <v>0</v>
      </c>
    </row>
    <row r="187" spans="1:16" ht="7.5">
      <c r="A187" s="24"/>
      <c r="B187" s="24"/>
      <c r="C187" s="23"/>
      <c r="D187" s="23"/>
      <c r="E187" s="24"/>
      <c r="F187" s="11" t="s">
        <v>23</v>
      </c>
      <c r="G187" s="8">
        <f>SUM(H187:P187)</f>
        <v>2699.7</v>
      </c>
      <c r="H187" s="8"/>
      <c r="I187" s="8"/>
      <c r="J187" s="8">
        <v>2699.7</v>
      </c>
      <c r="K187" s="8"/>
      <c r="L187" s="8"/>
      <c r="M187" s="8"/>
      <c r="N187" s="8"/>
      <c r="O187" s="8"/>
      <c r="P187" s="8"/>
    </row>
    <row r="188" spans="1:16" ht="7.5">
      <c r="A188" s="24"/>
      <c r="B188" s="24"/>
      <c r="C188" s="23"/>
      <c r="D188" s="23"/>
      <c r="E188" s="24"/>
      <c r="F188" s="11" t="s">
        <v>24</v>
      </c>
      <c r="G188" s="8">
        <f>SUM(H188:P188)</f>
        <v>2699.8</v>
      </c>
      <c r="H188" s="8"/>
      <c r="I188" s="8"/>
      <c r="J188" s="8">
        <v>2699.8</v>
      </c>
      <c r="K188" s="8"/>
      <c r="L188" s="8"/>
      <c r="M188" s="8"/>
      <c r="N188" s="8"/>
      <c r="O188" s="8"/>
      <c r="P188" s="8"/>
    </row>
    <row r="189" spans="1:16" ht="12.75" customHeight="1">
      <c r="A189" s="24"/>
      <c r="B189" s="24"/>
      <c r="C189" s="23"/>
      <c r="D189" s="23"/>
      <c r="E189" s="24"/>
      <c r="F189" s="11" t="s">
        <v>25</v>
      </c>
      <c r="G189" s="8">
        <f>SUM(H189:P189)</f>
        <v>0</v>
      </c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7.5">
      <c r="A190" s="24" t="s">
        <v>91</v>
      </c>
      <c r="B190" s="24" t="s">
        <v>471</v>
      </c>
      <c r="C190" s="23" t="s">
        <v>32</v>
      </c>
      <c r="D190" s="23" t="s">
        <v>53</v>
      </c>
      <c r="E190" s="24" t="s">
        <v>445</v>
      </c>
      <c r="F190" s="11" t="s">
        <v>440</v>
      </c>
      <c r="G190" s="8">
        <f aca="true" t="shared" si="65" ref="G190:N190">G191+G192+G193</f>
        <v>4140</v>
      </c>
      <c r="H190" s="8">
        <f t="shared" si="65"/>
        <v>0</v>
      </c>
      <c r="I190" s="8">
        <f t="shared" si="65"/>
        <v>0</v>
      </c>
      <c r="J190" s="8">
        <f t="shared" si="65"/>
        <v>4140</v>
      </c>
      <c r="K190" s="8">
        <f t="shared" si="65"/>
        <v>0</v>
      </c>
      <c r="L190" s="8">
        <f t="shared" si="65"/>
        <v>0</v>
      </c>
      <c r="M190" s="8">
        <f t="shared" si="65"/>
        <v>0</v>
      </c>
      <c r="N190" s="8">
        <f t="shared" si="65"/>
        <v>0</v>
      </c>
      <c r="O190" s="8">
        <v>0</v>
      </c>
      <c r="P190" s="8">
        <v>0</v>
      </c>
    </row>
    <row r="191" spans="1:16" ht="7.5">
      <c r="A191" s="24"/>
      <c r="B191" s="24"/>
      <c r="C191" s="23"/>
      <c r="D191" s="23"/>
      <c r="E191" s="24"/>
      <c r="F191" s="11" t="s">
        <v>23</v>
      </c>
      <c r="G191" s="8">
        <f>SUM(H191:P191)</f>
        <v>2070</v>
      </c>
      <c r="H191" s="8"/>
      <c r="I191" s="8"/>
      <c r="J191" s="8">
        <v>2070</v>
      </c>
      <c r="K191" s="8"/>
      <c r="L191" s="8"/>
      <c r="M191" s="8"/>
      <c r="N191" s="8"/>
      <c r="O191" s="8"/>
      <c r="P191" s="8"/>
    </row>
    <row r="192" spans="1:16" ht="7.5">
      <c r="A192" s="24"/>
      <c r="B192" s="24"/>
      <c r="C192" s="23"/>
      <c r="D192" s="23"/>
      <c r="E192" s="24"/>
      <c r="F192" s="11" t="s">
        <v>24</v>
      </c>
      <c r="G192" s="8">
        <f>SUM(H192:P192)</f>
        <v>2070</v>
      </c>
      <c r="H192" s="8"/>
      <c r="I192" s="8"/>
      <c r="J192" s="8">
        <v>2070</v>
      </c>
      <c r="K192" s="8"/>
      <c r="L192" s="8"/>
      <c r="M192" s="8"/>
      <c r="N192" s="8"/>
      <c r="O192" s="8"/>
      <c r="P192" s="8"/>
    </row>
    <row r="193" spans="1:16" ht="12.75" customHeight="1">
      <c r="A193" s="24"/>
      <c r="B193" s="24"/>
      <c r="C193" s="23"/>
      <c r="D193" s="23"/>
      <c r="E193" s="24"/>
      <c r="F193" s="11" t="s">
        <v>25</v>
      </c>
      <c r="G193" s="8">
        <f>SUM(H193:P193)</f>
        <v>0</v>
      </c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7.5">
      <c r="A194" s="24" t="s">
        <v>92</v>
      </c>
      <c r="B194" s="24" t="s">
        <v>93</v>
      </c>
      <c r="C194" s="23" t="s">
        <v>32</v>
      </c>
      <c r="D194" s="23" t="s">
        <v>53</v>
      </c>
      <c r="E194" s="24" t="s">
        <v>445</v>
      </c>
      <c r="F194" s="11" t="s">
        <v>440</v>
      </c>
      <c r="G194" s="8">
        <f aca="true" t="shared" si="66" ref="G194:N194">G195+G196+G197</f>
        <v>452.9</v>
      </c>
      <c r="H194" s="8">
        <f t="shared" si="66"/>
        <v>0</v>
      </c>
      <c r="I194" s="8">
        <f t="shared" si="66"/>
        <v>0</v>
      </c>
      <c r="J194" s="8">
        <f t="shared" si="66"/>
        <v>452.9</v>
      </c>
      <c r="K194" s="8">
        <f t="shared" si="66"/>
        <v>0</v>
      </c>
      <c r="L194" s="8">
        <f t="shared" si="66"/>
        <v>0</v>
      </c>
      <c r="M194" s="8">
        <f t="shared" si="66"/>
        <v>0</v>
      </c>
      <c r="N194" s="8">
        <f t="shared" si="66"/>
        <v>0</v>
      </c>
      <c r="O194" s="8">
        <v>0</v>
      </c>
      <c r="P194" s="8">
        <v>0</v>
      </c>
    </row>
    <row r="195" spans="1:16" ht="7.5">
      <c r="A195" s="24"/>
      <c r="B195" s="24"/>
      <c r="C195" s="23"/>
      <c r="D195" s="23"/>
      <c r="E195" s="24"/>
      <c r="F195" s="11" t="s">
        <v>23</v>
      </c>
      <c r="G195" s="8">
        <f>SUM(H195:P195)</f>
        <v>2.5</v>
      </c>
      <c r="H195" s="8"/>
      <c r="I195" s="8"/>
      <c r="J195" s="8">
        <v>2.5</v>
      </c>
      <c r="K195" s="8"/>
      <c r="L195" s="8"/>
      <c r="M195" s="8"/>
      <c r="N195" s="8"/>
      <c r="O195" s="8"/>
      <c r="P195" s="8"/>
    </row>
    <row r="196" spans="1:16" ht="7.5">
      <c r="A196" s="24"/>
      <c r="B196" s="24"/>
      <c r="C196" s="23"/>
      <c r="D196" s="23"/>
      <c r="E196" s="24"/>
      <c r="F196" s="11" t="s">
        <v>24</v>
      </c>
      <c r="G196" s="8">
        <f>SUM(H196:P196)</f>
        <v>450.4</v>
      </c>
      <c r="H196" s="8"/>
      <c r="I196" s="8"/>
      <c r="J196" s="8">
        <v>450.4</v>
      </c>
      <c r="K196" s="8"/>
      <c r="L196" s="8"/>
      <c r="M196" s="8"/>
      <c r="N196" s="8"/>
      <c r="O196" s="8"/>
      <c r="P196" s="8"/>
    </row>
    <row r="197" spans="1:16" ht="7.5">
      <c r="A197" s="24"/>
      <c r="B197" s="24"/>
      <c r="C197" s="23"/>
      <c r="D197" s="23"/>
      <c r="E197" s="24"/>
      <c r="F197" s="11" t="s">
        <v>25</v>
      </c>
      <c r="G197" s="8">
        <f>SUM(H197:P197)</f>
        <v>0</v>
      </c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7.5">
      <c r="A198" s="24" t="s">
        <v>94</v>
      </c>
      <c r="B198" s="24" t="s">
        <v>418</v>
      </c>
      <c r="C198" s="23" t="s">
        <v>32</v>
      </c>
      <c r="D198" s="23" t="s">
        <v>100</v>
      </c>
      <c r="E198" s="24" t="s">
        <v>445</v>
      </c>
      <c r="F198" s="11" t="s">
        <v>440</v>
      </c>
      <c r="G198" s="8">
        <f aca="true" t="shared" si="67" ref="G198:N198">G199+G200+G201</f>
        <v>9690.5</v>
      </c>
      <c r="H198" s="8">
        <f t="shared" si="67"/>
        <v>1341.2</v>
      </c>
      <c r="I198" s="8">
        <f t="shared" si="67"/>
        <v>0</v>
      </c>
      <c r="J198" s="8">
        <f t="shared" si="67"/>
        <v>0</v>
      </c>
      <c r="K198" s="8">
        <f t="shared" si="67"/>
        <v>1367.3</v>
      </c>
      <c r="L198" s="8">
        <f t="shared" si="67"/>
        <v>6982</v>
      </c>
      <c r="M198" s="8">
        <f t="shared" si="67"/>
        <v>0</v>
      </c>
      <c r="N198" s="8">
        <f t="shared" si="67"/>
        <v>0</v>
      </c>
      <c r="O198" s="8">
        <v>0</v>
      </c>
      <c r="P198" s="8">
        <v>0</v>
      </c>
    </row>
    <row r="199" spans="1:16" ht="7.5">
      <c r="A199" s="24"/>
      <c r="B199" s="24"/>
      <c r="C199" s="23"/>
      <c r="D199" s="31"/>
      <c r="E199" s="24"/>
      <c r="F199" s="11" t="s">
        <v>23</v>
      </c>
      <c r="G199" s="8">
        <f>SUM(H199:P199)</f>
        <v>2760.6</v>
      </c>
      <c r="H199" s="8">
        <f>H203+H207+H211+H215</f>
        <v>335.3</v>
      </c>
      <c r="I199" s="8">
        <f aca="true" t="shared" si="68" ref="I199:P199">I203+I207+I211+I215</f>
        <v>0</v>
      </c>
      <c r="J199" s="8">
        <f t="shared" si="68"/>
        <v>0</v>
      </c>
      <c r="K199" s="8">
        <f t="shared" si="68"/>
        <v>1367.3</v>
      </c>
      <c r="L199" s="8">
        <f>L203+L207+L211+L215</f>
        <v>1058</v>
      </c>
      <c r="M199" s="8">
        <f t="shared" si="68"/>
        <v>0</v>
      </c>
      <c r="N199" s="8">
        <f t="shared" si="68"/>
        <v>0</v>
      </c>
      <c r="O199" s="8">
        <f t="shared" si="68"/>
        <v>0</v>
      </c>
      <c r="P199" s="8">
        <f t="shared" si="68"/>
        <v>0</v>
      </c>
    </row>
    <row r="200" spans="1:16" ht="7.5">
      <c r="A200" s="24"/>
      <c r="B200" s="24"/>
      <c r="C200" s="23"/>
      <c r="D200" s="31"/>
      <c r="E200" s="24"/>
      <c r="F200" s="11" t="s">
        <v>24</v>
      </c>
      <c r="G200" s="8">
        <f>SUM(H200:P200)</f>
        <v>6929.9</v>
      </c>
      <c r="H200" s="8">
        <f>H204+H208+H212+H216</f>
        <v>1005.9</v>
      </c>
      <c r="I200" s="8">
        <f aca="true" t="shared" si="69" ref="I200:P200">I204+I208+I212+I216</f>
        <v>0</v>
      </c>
      <c r="J200" s="8">
        <f t="shared" si="69"/>
        <v>0</v>
      </c>
      <c r="K200" s="8">
        <f t="shared" si="69"/>
        <v>0</v>
      </c>
      <c r="L200" s="8">
        <f t="shared" si="69"/>
        <v>5924</v>
      </c>
      <c r="M200" s="8">
        <f t="shared" si="69"/>
        <v>0</v>
      </c>
      <c r="N200" s="8">
        <f t="shared" si="69"/>
        <v>0</v>
      </c>
      <c r="O200" s="8">
        <f t="shared" si="69"/>
        <v>0</v>
      </c>
      <c r="P200" s="8">
        <f t="shared" si="69"/>
        <v>0</v>
      </c>
    </row>
    <row r="201" spans="1:16" ht="24.75" customHeight="1">
      <c r="A201" s="24"/>
      <c r="B201" s="24"/>
      <c r="C201" s="23"/>
      <c r="D201" s="31"/>
      <c r="E201" s="24"/>
      <c r="F201" s="11" t="s">
        <v>25</v>
      </c>
      <c r="G201" s="8">
        <f>SUM(H201:P201)</f>
        <v>0</v>
      </c>
      <c r="H201" s="8">
        <f aca="true" t="shared" si="70" ref="H201:N201">H205+H209+H213</f>
        <v>0</v>
      </c>
      <c r="I201" s="8">
        <f t="shared" si="70"/>
        <v>0</v>
      </c>
      <c r="J201" s="8">
        <f t="shared" si="70"/>
        <v>0</v>
      </c>
      <c r="K201" s="8">
        <f t="shared" si="70"/>
        <v>0</v>
      </c>
      <c r="L201" s="8">
        <f t="shared" si="70"/>
        <v>0</v>
      </c>
      <c r="M201" s="8">
        <f t="shared" si="70"/>
        <v>0</v>
      </c>
      <c r="N201" s="8">
        <f t="shared" si="70"/>
        <v>0</v>
      </c>
      <c r="O201" s="8">
        <v>0</v>
      </c>
      <c r="P201" s="8">
        <v>0</v>
      </c>
    </row>
    <row r="202" spans="1:16" ht="7.5">
      <c r="A202" s="24" t="s">
        <v>95</v>
      </c>
      <c r="B202" s="24" t="s">
        <v>96</v>
      </c>
      <c r="C202" s="23" t="s">
        <v>32</v>
      </c>
      <c r="D202" s="23" t="s">
        <v>100</v>
      </c>
      <c r="E202" s="24" t="s">
        <v>445</v>
      </c>
      <c r="F202" s="11" t="s">
        <v>440</v>
      </c>
      <c r="G202" s="8">
        <f aca="true" t="shared" si="71" ref="G202:N202">G203+G204+G205</f>
        <v>1341.2</v>
      </c>
      <c r="H202" s="8">
        <f t="shared" si="71"/>
        <v>1341.2</v>
      </c>
      <c r="I202" s="8">
        <f t="shared" si="71"/>
        <v>0</v>
      </c>
      <c r="J202" s="8">
        <f t="shared" si="71"/>
        <v>0</v>
      </c>
      <c r="K202" s="8">
        <f t="shared" si="71"/>
        <v>0</v>
      </c>
      <c r="L202" s="8">
        <f t="shared" si="71"/>
        <v>0</v>
      </c>
      <c r="M202" s="8">
        <f t="shared" si="71"/>
        <v>0</v>
      </c>
      <c r="N202" s="8">
        <f t="shared" si="71"/>
        <v>0</v>
      </c>
      <c r="O202" s="8">
        <v>0</v>
      </c>
      <c r="P202" s="8">
        <v>0</v>
      </c>
    </row>
    <row r="203" spans="1:16" ht="7.5">
      <c r="A203" s="24"/>
      <c r="B203" s="24"/>
      <c r="C203" s="23"/>
      <c r="D203" s="31"/>
      <c r="E203" s="24"/>
      <c r="F203" s="11" t="s">
        <v>23</v>
      </c>
      <c r="G203" s="8">
        <f>SUM(H203:P203)</f>
        <v>335.3</v>
      </c>
      <c r="H203" s="8">
        <v>335.3</v>
      </c>
      <c r="I203" s="8"/>
      <c r="J203" s="8"/>
      <c r="K203" s="8"/>
      <c r="L203" s="8"/>
      <c r="M203" s="8"/>
      <c r="N203" s="8"/>
      <c r="O203" s="8"/>
      <c r="P203" s="8"/>
    </row>
    <row r="204" spans="1:16" ht="7.5">
      <c r="A204" s="24"/>
      <c r="B204" s="24"/>
      <c r="C204" s="23"/>
      <c r="D204" s="31"/>
      <c r="E204" s="24"/>
      <c r="F204" s="11" t="s">
        <v>24</v>
      </c>
      <c r="G204" s="8">
        <f>SUM(H204:P204)</f>
        <v>1005.9</v>
      </c>
      <c r="H204" s="8">
        <v>1005.9</v>
      </c>
      <c r="I204" s="8"/>
      <c r="J204" s="8"/>
      <c r="K204" s="8"/>
      <c r="L204" s="8"/>
      <c r="M204" s="8"/>
      <c r="N204" s="8"/>
      <c r="O204" s="8"/>
      <c r="P204" s="8"/>
    </row>
    <row r="205" spans="1:16" ht="15" customHeight="1">
      <c r="A205" s="24"/>
      <c r="B205" s="24"/>
      <c r="C205" s="23"/>
      <c r="D205" s="31"/>
      <c r="E205" s="24"/>
      <c r="F205" s="11" t="s">
        <v>25</v>
      </c>
      <c r="G205" s="8">
        <f>SUM(H205:P205)</f>
        <v>0</v>
      </c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7.5">
      <c r="A206" s="24" t="s">
        <v>97</v>
      </c>
      <c r="B206" s="24" t="s">
        <v>473</v>
      </c>
      <c r="C206" s="23" t="s">
        <v>32</v>
      </c>
      <c r="D206" s="23" t="s">
        <v>100</v>
      </c>
      <c r="E206" s="24" t="s">
        <v>445</v>
      </c>
      <c r="F206" s="11" t="s">
        <v>440</v>
      </c>
      <c r="G206" s="8">
        <f aca="true" t="shared" si="72" ref="G206:N206">G207+G208+G209</f>
        <v>4784.9</v>
      </c>
      <c r="H206" s="8">
        <f t="shared" si="72"/>
        <v>0</v>
      </c>
      <c r="I206" s="8">
        <f t="shared" si="72"/>
        <v>0</v>
      </c>
      <c r="J206" s="8">
        <f t="shared" si="72"/>
        <v>0</v>
      </c>
      <c r="K206" s="8">
        <f t="shared" si="72"/>
        <v>1367.3</v>
      </c>
      <c r="L206" s="8">
        <f t="shared" si="72"/>
        <v>3417.6</v>
      </c>
      <c r="M206" s="8">
        <f t="shared" si="72"/>
        <v>0</v>
      </c>
      <c r="N206" s="8">
        <f t="shared" si="72"/>
        <v>0</v>
      </c>
      <c r="O206" s="8">
        <v>0</v>
      </c>
      <c r="P206" s="8">
        <v>0</v>
      </c>
    </row>
    <row r="207" spans="1:16" ht="7.5">
      <c r="A207" s="24"/>
      <c r="B207" s="24"/>
      <c r="C207" s="23"/>
      <c r="D207" s="31"/>
      <c r="E207" s="24"/>
      <c r="F207" s="11" t="s">
        <v>23</v>
      </c>
      <c r="G207" s="8">
        <f>SUM(H207:P207)</f>
        <v>1367.3</v>
      </c>
      <c r="H207" s="8"/>
      <c r="I207" s="8"/>
      <c r="J207" s="8"/>
      <c r="K207" s="8">
        <v>1367.3</v>
      </c>
      <c r="L207" s="8"/>
      <c r="M207" s="8"/>
      <c r="N207" s="8"/>
      <c r="O207" s="8"/>
      <c r="P207" s="8"/>
    </row>
    <row r="208" spans="1:16" ht="7.5">
      <c r="A208" s="24"/>
      <c r="B208" s="24"/>
      <c r="C208" s="23"/>
      <c r="D208" s="31"/>
      <c r="E208" s="24"/>
      <c r="F208" s="11" t="s">
        <v>24</v>
      </c>
      <c r="G208" s="8">
        <f>SUM(H208:P208)</f>
        <v>3417.6</v>
      </c>
      <c r="H208" s="8"/>
      <c r="I208" s="8"/>
      <c r="J208" s="8"/>
      <c r="K208" s="8"/>
      <c r="L208" s="8">
        <v>3417.6</v>
      </c>
      <c r="M208" s="8"/>
      <c r="N208" s="8"/>
      <c r="O208" s="8"/>
      <c r="P208" s="8"/>
    </row>
    <row r="209" spans="1:16" ht="7.5">
      <c r="A209" s="24"/>
      <c r="B209" s="24"/>
      <c r="C209" s="23"/>
      <c r="D209" s="31"/>
      <c r="E209" s="24"/>
      <c r="F209" s="11" t="s">
        <v>25</v>
      </c>
      <c r="G209" s="8">
        <f>SUM(H209:P209)</f>
        <v>0</v>
      </c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7.5">
      <c r="A210" s="24" t="s">
        <v>98</v>
      </c>
      <c r="B210" s="24" t="s">
        <v>474</v>
      </c>
      <c r="C210" s="23" t="s">
        <v>32</v>
      </c>
      <c r="D210" s="23" t="s">
        <v>100</v>
      </c>
      <c r="E210" s="24" t="s">
        <v>445</v>
      </c>
      <c r="F210" s="11" t="s">
        <v>440</v>
      </c>
      <c r="G210" s="8">
        <f aca="true" t="shared" si="73" ref="G210:N210">G211+G212+G213</f>
        <v>2331</v>
      </c>
      <c r="H210" s="8">
        <f t="shared" si="73"/>
        <v>0</v>
      </c>
      <c r="I210" s="8">
        <f t="shared" si="73"/>
        <v>0</v>
      </c>
      <c r="J210" s="8">
        <f t="shared" si="73"/>
        <v>0</v>
      </c>
      <c r="K210" s="8">
        <f t="shared" si="73"/>
        <v>0</v>
      </c>
      <c r="L210" s="8">
        <f t="shared" si="73"/>
        <v>2331</v>
      </c>
      <c r="M210" s="8">
        <f t="shared" si="73"/>
        <v>0</v>
      </c>
      <c r="N210" s="8">
        <f t="shared" si="73"/>
        <v>0</v>
      </c>
      <c r="O210" s="8">
        <v>0</v>
      </c>
      <c r="P210" s="8">
        <v>0</v>
      </c>
    </row>
    <row r="211" spans="1:16" ht="7.5">
      <c r="A211" s="24"/>
      <c r="B211" s="24"/>
      <c r="C211" s="23"/>
      <c r="D211" s="31"/>
      <c r="E211" s="24"/>
      <c r="F211" s="11" t="s">
        <v>23</v>
      </c>
      <c r="G211" s="8">
        <f>SUM(H211:P211)</f>
        <v>582.7</v>
      </c>
      <c r="H211" s="8"/>
      <c r="I211" s="8"/>
      <c r="J211" s="8"/>
      <c r="K211" s="8"/>
      <c r="L211" s="8">
        <v>582.7</v>
      </c>
      <c r="M211" s="8"/>
      <c r="N211" s="8"/>
      <c r="O211" s="8"/>
      <c r="P211" s="8"/>
    </row>
    <row r="212" spans="1:16" ht="7.5">
      <c r="A212" s="24"/>
      <c r="B212" s="24"/>
      <c r="C212" s="23"/>
      <c r="D212" s="31"/>
      <c r="E212" s="24"/>
      <c r="F212" s="11" t="s">
        <v>24</v>
      </c>
      <c r="G212" s="8">
        <f>SUM(H212:P212)</f>
        <v>1748.3</v>
      </c>
      <c r="H212" s="8"/>
      <c r="I212" s="8"/>
      <c r="J212" s="8"/>
      <c r="K212" s="8"/>
      <c r="L212" s="8">
        <v>1748.3</v>
      </c>
      <c r="M212" s="8"/>
      <c r="N212" s="8"/>
      <c r="O212" s="8"/>
      <c r="P212" s="8"/>
    </row>
    <row r="213" spans="1:16" ht="7.5">
      <c r="A213" s="24"/>
      <c r="B213" s="24"/>
      <c r="C213" s="23"/>
      <c r="D213" s="31"/>
      <c r="E213" s="24"/>
      <c r="F213" s="11" t="s">
        <v>25</v>
      </c>
      <c r="G213" s="8">
        <f>SUM(H213:P213)</f>
        <v>0</v>
      </c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7.5">
      <c r="A214" s="24" t="s">
        <v>439</v>
      </c>
      <c r="B214" s="24" t="s">
        <v>475</v>
      </c>
      <c r="C214" s="23" t="s">
        <v>32</v>
      </c>
      <c r="D214" s="23" t="s">
        <v>100</v>
      </c>
      <c r="E214" s="24" t="s">
        <v>445</v>
      </c>
      <c r="F214" s="11" t="s">
        <v>440</v>
      </c>
      <c r="G214" s="8">
        <f aca="true" t="shared" si="74" ref="G214:N214">G215+G216+G217</f>
        <v>1233.4</v>
      </c>
      <c r="H214" s="8">
        <f t="shared" si="74"/>
        <v>0</v>
      </c>
      <c r="I214" s="8">
        <f t="shared" si="74"/>
        <v>0</v>
      </c>
      <c r="J214" s="8">
        <f t="shared" si="74"/>
        <v>0</v>
      </c>
      <c r="K214" s="8">
        <f t="shared" si="74"/>
        <v>0</v>
      </c>
      <c r="L214" s="8">
        <f>L215+L216+L217</f>
        <v>1233.4</v>
      </c>
      <c r="M214" s="8">
        <f t="shared" si="74"/>
        <v>0</v>
      </c>
      <c r="N214" s="8">
        <f t="shared" si="74"/>
        <v>0</v>
      </c>
      <c r="O214" s="8">
        <v>0</v>
      </c>
      <c r="P214" s="8">
        <v>0</v>
      </c>
    </row>
    <row r="215" spans="1:16" ht="7.5">
      <c r="A215" s="24"/>
      <c r="B215" s="24"/>
      <c r="C215" s="23"/>
      <c r="D215" s="31"/>
      <c r="E215" s="24"/>
      <c r="F215" s="11" t="s">
        <v>23</v>
      </c>
      <c r="G215" s="8">
        <f>SUM(H215:P215)</f>
        <v>475.3</v>
      </c>
      <c r="H215" s="8"/>
      <c r="I215" s="8"/>
      <c r="J215" s="8"/>
      <c r="K215" s="8"/>
      <c r="L215" s="8">
        <v>475.3</v>
      </c>
      <c r="M215" s="8"/>
      <c r="N215" s="8"/>
      <c r="O215" s="8"/>
      <c r="P215" s="8"/>
    </row>
    <row r="216" spans="1:16" ht="7.5">
      <c r="A216" s="24"/>
      <c r="B216" s="24"/>
      <c r="C216" s="23"/>
      <c r="D216" s="31"/>
      <c r="E216" s="24"/>
      <c r="F216" s="11" t="s">
        <v>24</v>
      </c>
      <c r="G216" s="8">
        <f>SUM(H216:P216)</f>
        <v>758.1</v>
      </c>
      <c r="H216" s="8"/>
      <c r="I216" s="8"/>
      <c r="J216" s="8"/>
      <c r="K216" s="8"/>
      <c r="L216" s="8">
        <v>758.1</v>
      </c>
      <c r="M216" s="8"/>
      <c r="N216" s="8"/>
      <c r="O216" s="8"/>
      <c r="P216" s="8"/>
    </row>
    <row r="217" spans="1:16" ht="7.5">
      <c r="A217" s="24"/>
      <c r="B217" s="24"/>
      <c r="C217" s="23"/>
      <c r="D217" s="31"/>
      <c r="E217" s="24"/>
      <c r="F217" s="11" t="s">
        <v>25</v>
      </c>
      <c r="G217" s="8">
        <f>SUM(H217:P217)</f>
        <v>0</v>
      </c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7.5">
      <c r="A218" s="24" t="s">
        <v>99</v>
      </c>
      <c r="B218" s="24" t="s">
        <v>476</v>
      </c>
      <c r="C218" s="23" t="s">
        <v>32</v>
      </c>
      <c r="D218" s="23" t="s">
        <v>101</v>
      </c>
      <c r="E218" s="24" t="s">
        <v>445</v>
      </c>
      <c r="F218" s="11" t="s">
        <v>440</v>
      </c>
      <c r="G218" s="8">
        <f aca="true" t="shared" si="75" ref="G218:N218">G219+G220+G221</f>
        <v>5</v>
      </c>
      <c r="H218" s="8">
        <f t="shared" si="75"/>
        <v>0</v>
      </c>
      <c r="I218" s="8">
        <f t="shared" si="75"/>
        <v>0</v>
      </c>
      <c r="J218" s="8">
        <f t="shared" si="75"/>
        <v>5</v>
      </c>
      <c r="K218" s="8">
        <f t="shared" si="75"/>
        <v>0</v>
      </c>
      <c r="L218" s="8">
        <f t="shared" si="75"/>
        <v>0</v>
      </c>
      <c r="M218" s="8">
        <f t="shared" si="75"/>
        <v>0</v>
      </c>
      <c r="N218" s="8">
        <f t="shared" si="75"/>
        <v>0</v>
      </c>
      <c r="O218" s="8">
        <v>0</v>
      </c>
      <c r="P218" s="8">
        <v>0</v>
      </c>
    </row>
    <row r="219" spans="1:16" ht="7.5">
      <c r="A219" s="24"/>
      <c r="B219" s="24"/>
      <c r="C219" s="23"/>
      <c r="D219" s="31"/>
      <c r="E219" s="24"/>
      <c r="F219" s="11" t="s">
        <v>23</v>
      </c>
      <c r="G219" s="8">
        <f>SUM(H219:P219)</f>
        <v>0</v>
      </c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7.5">
      <c r="A220" s="24"/>
      <c r="B220" s="24"/>
      <c r="C220" s="23"/>
      <c r="D220" s="31"/>
      <c r="E220" s="24"/>
      <c r="F220" s="11" t="s">
        <v>24</v>
      </c>
      <c r="G220" s="8">
        <f>SUM(H220:P220)</f>
        <v>5</v>
      </c>
      <c r="H220" s="8"/>
      <c r="I220" s="8"/>
      <c r="J220" s="8">
        <v>5</v>
      </c>
      <c r="K220" s="8"/>
      <c r="L220" s="8"/>
      <c r="M220" s="8"/>
      <c r="N220" s="8"/>
      <c r="O220" s="8"/>
      <c r="P220" s="8"/>
    </row>
    <row r="221" spans="1:16" ht="48.75" customHeight="1">
      <c r="A221" s="24"/>
      <c r="B221" s="24"/>
      <c r="C221" s="23"/>
      <c r="D221" s="31"/>
      <c r="E221" s="24"/>
      <c r="F221" s="11" t="s">
        <v>25</v>
      </c>
      <c r="G221" s="8">
        <f>SUM(H221:P221)</f>
        <v>0</v>
      </c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7.5">
      <c r="A222" s="24" t="s">
        <v>385</v>
      </c>
      <c r="B222" s="24" t="s">
        <v>554</v>
      </c>
      <c r="C222" s="23" t="s">
        <v>32</v>
      </c>
      <c r="D222" s="23" t="s">
        <v>387</v>
      </c>
      <c r="E222" s="24" t="s">
        <v>445</v>
      </c>
      <c r="F222" s="11" t="s">
        <v>440</v>
      </c>
      <c r="G222" s="8">
        <f>G223+G224+G225</f>
        <v>68027.8</v>
      </c>
      <c r="H222" s="8">
        <f>H223+H224+H225</f>
        <v>0</v>
      </c>
      <c r="I222" s="8">
        <f aca="true" t="shared" si="76" ref="I222:P222">I223+I224+I225</f>
        <v>0</v>
      </c>
      <c r="J222" s="8">
        <f t="shared" si="76"/>
        <v>0</v>
      </c>
      <c r="K222" s="8">
        <f t="shared" si="76"/>
        <v>0</v>
      </c>
      <c r="L222" s="8">
        <f t="shared" si="76"/>
        <v>30517.1</v>
      </c>
      <c r="M222" s="8">
        <f t="shared" si="76"/>
        <v>37510.7</v>
      </c>
      <c r="N222" s="8">
        <f t="shared" si="76"/>
        <v>0</v>
      </c>
      <c r="O222" s="8">
        <f t="shared" si="76"/>
        <v>0</v>
      </c>
      <c r="P222" s="8">
        <f t="shared" si="76"/>
        <v>0</v>
      </c>
    </row>
    <row r="223" spans="1:16" ht="7.5">
      <c r="A223" s="24"/>
      <c r="B223" s="24"/>
      <c r="C223" s="23"/>
      <c r="D223" s="31"/>
      <c r="E223" s="24"/>
      <c r="F223" s="11" t="s">
        <v>23</v>
      </c>
      <c r="G223" s="8">
        <f>SUM(H223:P223)</f>
        <v>17009.8</v>
      </c>
      <c r="H223" s="8"/>
      <c r="I223" s="8"/>
      <c r="J223" s="8"/>
      <c r="K223" s="8"/>
      <c r="L223" s="8">
        <v>7629.3</v>
      </c>
      <c r="M223" s="8">
        <v>9380.5</v>
      </c>
      <c r="N223" s="8"/>
      <c r="O223" s="8"/>
      <c r="P223" s="8"/>
    </row>
    <row r="224" spans="1:16" ht="7.5">
      <c r="A224" s="24"/>
      <c r="B224" s="24"/>
      <c r="C224" s="23"/>
      <c r="D224" s="31"/>
      <c r="E224" s="24"/>
      <c r="F224" s="11" t="s">
        <v>24</v>
      </c>
      <c r="G224" s="8">
        <f>SUM(H224:P224)</f>
        <v>51018</v>
      </c>
      <c r="H224" s="8"/>
      <c r="I224" s="8"/>
      <c r="J224" s="8"/>
      <c r="K224" s="8"/>
      <c r="L224" s="8">
        <v>22887.8</v>
      </c>
      <c r="M224" s="8">
        <f>37510.7-M223</f>
        <v>28130.199999999997</v>
      </c>
      <c r="N224" s="8"/>
      <c r="O224" s="8"/>
      <c r="P224" s="8"/>
    </row>
    <row r="225" spans="1:16" ht="15.75" customHeight="1">
      <c r="A225" s="24"/>
      <c r="B225" s="24"/>
      <c r="C225" s="23"/>
      <c r="D225" s="31"/>
      <c r="E225" s="24"/>
      <c r="F225" s="11" t="s">
        <v>25</v>
      </c>
      <c r="G225" s="8">
        <f>SUM(H225:P225)</f>
        <v>0</v>
      </c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7.5">
      <c r="A226" s="24" t="s">
        <v>102</v>
      </c>
      <c r="B226" s="24" t="s">
        <v>477</v>
      </c>
      <c r="C226" s="23" t="s">
        <v>32</v>
      </c>
      <c r="D226" s="23" t="s">
        <v>103</v>
      </c>
      <c r="E226" s="24" t="s">
        <v>445</v>
      </c>
      <c r="F226" s="11" t="s">
        <v>440</v>
      </c>
      <c r="G226" s="8">
        <f aca="true" t="shared" si="77" ref="G226:M226">G227+G228+G229</f>
        <v>292260.8</v>
      </c>
      <c r="H226" s="8">
        <f t="shared" si="77"/>
        <v>52153.2</v>
      </c>
      <c r="I226" s="8">
        <f t="shared" si="77"/>
        <v>41493.2</v>
      </c>
      <c r="J226" s="8">
        <f t="shared" si="77"/>
        <v>43141.9</v>
      </c>
      <c r="K226" s="8">
        <f t="shared" si="77"/>
        <v>38317</v>
      </c>
      <c r="L226" s="8">
        <f t="shared" si="77"/>
        <v>25709.1</v>
      </c>
      <c r="M226" s="8">
        <f t="shared" si="77"/>
        <v>22861.6</v>
      </c>
      <c r="N226" s="8">
        <f>N227+N228+N229</f>
        <v>22861.6</v>
      </c>
      <c r="O226" s="8">
        <f>O227+O228+O229</f>
        <v>22861.6</v>
      </c>
      <c r="P226" s="8">
        <f>P227+P228+P229</f>
        <v>22861.6</v>
      </c>
    </row>
    <row r="227" spans="1:16" ht="7.5">
      <c r="A227" s="24"/>
      <c r="B227" s="24"/>
      <c r="C227" s="23"/>
      <c r="D227" s="31"/>
      <c r="E227" s="24"/>
      <c r="F227" s="11" t="s">
        <v>23</v>
      </c>
      <c r="G227" s="8">
        <f>SUM(H227:P227)</f>
        <v>290353.8</v>
      </c>
      <c r="H227" s="8">
        <f aca="true" t="shared" si="78" ref="H227:P227">H231+H235</f>
        <v>52153.2</v>
      </c>
      <c r="I227" s="8">
        <f t="shared" si="78"/>
        <v>39586.2</v>
      </c>
      <c r="J227" s="8">
        <f t="shared" si="78"/>
        <v>43141.9</v>
      </c>
      <c r="K227" s="8">
        <f t="shared" si="78"/>
        <v>38317</v>
      </c>
      <c r="L227" s="8">
        <f t="shared" si="78"/>
        <v>25709.1</v>
      </c>
      <c r="M227" s="8">
        <f t="shared" si="78"/>
        <v>22861.6</v>
      </c>
      <c r="N227" s="8">
        <f t="shared" si="78"/>
        <v>22861.6</v>
      </c>
      <c r="O227" s="8">
        <f t="shared" si="78"/>
        <v>22861.6</v>
      </c>
      <c r="P227" s="8">
        <f t="shared" si="78"/>
        <v>22861.6</v>
      </c>
    </row>
    <row r="228" spans="1:16" ht="7.5">
      <c r="A228" s="24"/>
      <c r="B228" s="24"/>
      <c r="C228" s="23"/>
      <c r="D228" s="31"/>
      <c r="E228" s="24"/>
      <c r="F228" s="11" t="s">
        <v>24</v>
      </c>
      <c r="G228" s="8">
        <f>SUM(H228:P228)</f>
        <v>1907</v>
      </c>
      <c r="H228" s="8">
        <f aca="true" t="shared" si="79" ref="H228:M229">H232+H236</f>
        <v>0</v>
      </c>
      <c r="I228" s="8">
        <f t="shared" si="79"/>
        <v>1907</v>
      </c>
      <c r="J228" s="8">
        <f t="shared" si="79"/>
        <v>0</v>
      </c>
      <c r="K228" s="8">
        <f t="shared" si="79"/>
        <v>0</v>
      </c>
      <c r="L228" s="8">
        <f t="shared" si="79"/>
        <v>0</v>
      </c>
      <c r="M228" s="8">
        <f t="shared" si="79"/>
        <v>0</v>
      </c>
      <c r="N228" s="8">
        <f aca="true" t="shared" si="80" ref="N228:P229">N232+N236</f>
        <v>0</v>
      </c>
      <c r="O228" s="8">
        <f t="shared" si="80"/>
        <v>0</v>
      </c>
      <c r="P228" s="8">
        <f t="shared" si="80"/>
        <v>0</v>
      </c>
    </row>
    <row r="229" spans="1:16" ht="7.5">
      <c r="A229" s="24"/>
      <c r="B229" s="24"/>
      <c r="C229" s="23"/>
      <c r="D229" s="31"/>
      <c r="E229" s="24"/>
      <c r="F229" s="11" t="s">
        <v>25</v>
      </c>
      <c r="G229" s="8">
        <f>SUM(H229:P229)</f>
        <v>0</v>
      </c>
      <c r="H229" s="8">
        <f t="shared" si="79"/>
        <v>0</v>
      </c>
      <c r="I229" s="8">
        <f t="shared" si="79"/>
        <v>0</v>
      </c>
      <c r="J229" s="8">
        <f t="shared" si="79"/>
        <v>0</v>
      </c>
      <c r="K229" s="8">
        <f t="shared" si="79"/>
        <v>0</v>
      </c>
      <c r="L229" s="8">
        <f t="shared" si="79"/>
        <v>0</v>
      </c>
      <c r="M229" s="8">
        <f t="shared" si="79"/>
        <v>0</v>
      </c>
      <c r="N229" s="8">
        <f t="shared" si="80"/>
        <v>0</v>
      </c>
      <c r="O229" s="8">
        <f t="shared" si="80"/>
        <v>0</v>
      </c>
      <c r="P229" s="8">
        <f t="shared" si="80"/>
        <v>0</v>
      </c>
    </row>
    <row r="230" spans="1:16" ht="7.5">
      <c r="A230" s="24" t="s">
        <v>104</v>
      </c>
      <c r="B230" s="24" t="s">
        <v>106</v>
      </c>
      <c r="C230" s="23" t="s">
        <v>32</v>
      </c>
      <c r="D230" s="23" t="s">
        <v>107</v>
      </c>
      <c r="E230" s="24" t="s">
        <v>445</v>
      </c>
      <c r="F230" s="11" t="s">
        <v>440</v>
      </c>
      <c r="G230" s="8">
        <f aca="true" t="shared" si="81" ref="G230:P230">G231+G232+G233</f>
        <v>290353.8</v>
      </c>
      <c r="H230" s="8">
        <f t="shared" si="81"/>
        <v>52153.2</v>
      </c>
      <c r="I230" s="8">
        <f t="shared" si="81"/>
        <v>39586.2</v>
      </c>
      <c r="J230" s="8">
        <f t="shared" si="81"/>
        <v>43141.9</v>
      </c>
      <c r="K230" s="8">
        <f t="shared" si="81"/>
        <v>38317</v>
      </c>
      <c r="L230" s="8">
        <f t="shared" si="81"/>
        <v>25709.1</v>
      </c>
      <c r="M230" s="8">
        <f t="shared" si="81"/>
        <v>22861.6</v>
      </c>
      <c r="N230" s="8">
        <f t="shared" si="81"/>
        <v>22861.6</v>
      </c>
      <c r="O230" s="8">
        <f t="shared" si="81"/>
        <v>22861.6</v>
      </c>
      <c r="P230" s="8">
        <f t="shared" si="81"/>
        <v>22861.6</v>
      </c>
    </row>
    <row r="231" spans="1:16" ht="7.5">
      <c r="A231" s="24"/>
      <c r="B231" s="24"/>
      <c r="C231" s="23"/>
      <c r="D231" s="41"/>
      <c r="E231" s="24"/>
      <c r="F231" s="11" t="s">
        <v>23</v>
      </c>
      <c r="G231" s="8">
        <f>SUM(H231:P231)</f>
        <v>290353.8</v>
      </c>
      <c r="H231" s="8">
        <v>52153.2</v>
      </c>
      <c r="I231" s="8">
        <v>39586.2</v>
      </c>
      <c r="J231" s="8">
        <v>43141.9</v>
      </c>
      <c r="K231" s="8">
        <v>38317</v>
      </c>
      <c r="L231" s="8">
        <v>25709.1</v>
      </c>
      <c r="M231" s="8">
        <v>22861.6</v>
      </c>
      <c r="N231" s="8">
        <v>22861.6</v>
      </c>
      <c r="O231" s="8">
        <v>22861.6</v>
      </c>
      <c r="P231" s="8">
        <f>O231</f>
        <v>22861.6</v>
      </c>
    </row>
    <row r="232" spans="1:16" ht="7.5">
      <c r="A232" s="24"/>
      <c r="B232" s="24"/>
      <c r="C232" s="23"/>
      <c r="D232" s="41"/>
      <c r="E232" s="24"/>
      <c r="F232" s="11" t="s">
        <v>24</v>
      </c>
      <c r="G232" s="8">
        <f>SUM(H232:P232)</f>
        <v>0</v>
      </c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5" customHeight="1">
      <c r="A233" s="24"/>
      <c r="B233" s="24"/>
      <c r="C233" s="23"/>
      <c r="D233" s="41"/>
      <c r="E233" s="24"/>
      <c r="F233" s="11" t="s">
        <v>25</v>
      </c>
      <c r="G233" s="8">
        <f>SUM(H233:P233)</f>
        <v>0</v>
      </c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7.5">
      <c r="A234" s="24" t="s">
        <v>105</v>
      </c>
      <c r="B234" s="24" t="s">
        <v>260</v>
      </c>
      <c r="C234" s="23" t="s">
        <v>32</v>
      </c>
      <c r="D234" s="23" t="s">
        <v>108</v>
      </c>
      <c r="E234" s="24" t="s">
        <v>445</v>
      </c>
      <c r="F234" s="11" t="s">
        <v>440</v>
      </c>
      <c r="G234" s="8">
        <f aca="true" t="shared" si="82" ref="G234:P234">G235+G236+G237</f>
        <v>1907</v>
      </c>
      <c r="H234" s="8">
        <f t="shared" si="82"/>
        <v>0</v>
      </c>
      <c r="I234" s="8">
        <f t="shared" si="82"/>
        <v>1907</v>
      </c>
      <c r="J234" s="8">
        <f t="shared" si="82"/>
        <v>0</v>
      </c>
      <c r="K234" s="8">
        <f t="shared" si="82"/>
        <v>0</v>
      </c>
      <c r="L234" s="8">
        <f t="shared" si="82"/>
        <v>0</v>
      </c>
      <c r="M234" s="8">
        <f t="shared" si="82"/>
        <v>0</v>
      </c>
      <c r="N234" s="8">
        <f t="shared" si="82"/>
        <v>0</v>
      </c>
      <c r="O234" s="8">
        <f t="shared" si="82"/>
        <v>0</v>
      </c>
      <c r="P234" s="8">
        <f t="shared" si="82"/>
        <v>0</v>
      </c>
    </row>
    <row r="235" spans="1:16" ht="7.5">
      <c r="A235" s="24"/>
      <c r="B235" s="24"/>
      <c r="C235" s="23"/>
      <c r="D235" s="41"/>
      <c r="E235" s="24"/>
      <c r="F235" s="11" t="s">
        <v>23</v>
      </c>
      <c r="G235" s="8">
        <f>SUM(H235:P235)</f>
        <v>0</v>
      </c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7.5">
      <c r="A236" s="24"/>
      <c r="B236" s="24"/>
      <c r="C236" s="23"/>
      <c r="D236" s="41"/>
      <c r="E236" s="24"/>
      <c r="F236" s="11" t="s">
        <v>24</v>
      </c>
      <c r="G236" s="8">
        <f>SUM(H236:P236)</f>
        <v>1907</v>
      </c>
      <c r="H236" s="8"/>
      <c r="I236" s="8">
        <v>1907</v>
      </c>
      <c r="J236" s="8"/>
      <c r="K236" s="8"/>
      <c r="L236" s="8"/>
      <c r="M236" s="8"/>
      <c r="N236" s="8"/>
      <c r="O236" s="8"/>
      <c r="P236" s="8"/>
    </row>
    <row r="237" spans="1:16" ht="15" customHeight="1">
      <c r="A237" s="24"/>
      <c r="B237" s="24"/>
      <c r="C237" s="23"/>
      <c r="D237" s="41"/>
      <c r="E237" s="24"/>
      <c r="F237" s="11" t="s">
        <v>25</v>
      </c>
      <c r="G237" s="8">
        <f>SUM(H237:P237)</f>
        <v>0</v>
      </c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7.5">
      <c r="A238" s="24" t="s">
        <v>109</v>
      </c>
      <c r="B238" s="24" t="s">
        <v>478</v>
      </c>
      <c r="C238" s="23" t="s">
        <v>110</v>
      </c>
      <c r="D238" s="23" t="s">
        <v>111</v>
      </c>
      <c r="E238" s="24" t="s">
        <v>112</v>
      </c>
      <c r="F238" s="11" t="s">
        <v>440</v>
      </c>
      <c r="G238" s="8">
        <f aca="true" t="shared" si="83" ref="G238:M238">G239+G240+G241</f>
        <v>153432.2</v>
      </c>
      <c r="H238" s="8">
        <f t="shared" si="83"/>
        <v>12755.9</v>
      </c>
      <c r="I238" s="8">
        <f t="shared" si="83"/>
        <v>12984.5</v>
      </c>
      <c r="J238" s="8">
        <f t="shared" si="83"/>
        <v>14593</v>
      </c>
      <c r="K238" s="8">
        <f t="shared" si="83"/>
        <v>16418.5</v>
      </c>
      <c r="L238" s="8">
        <f t="shared" si="83"/>
        <v>18227.899999999998</v>
      </c>
      <c r="M238" s="8">
        <f t="shared" si="83"/>
        <v>19613.1</v>
      </c>
      <c r="N238" s="8">
        <f>N239+N240+N241</f>
        <v>19613.1</v>
      </c>
      <c r="O238" s="8">
        <f>O239+O240+O241</f>
        <v>19613.1</v>
      </c>
      <c r="P238" s="8">
        <f>P239+P240+P241</f>
        <v>19613.1</v>
      </c>
    </row>
    <row r="239" spans="1:16" ht="7.5">
      <c r="A239" s="24"/>
      <c r="B239" s="24"/>
      <c r="C239" s="23"/>
      <c r="D239" s="31"/>
      <c r="E239" s="24"/>
      <c r="F239" s="11" t="s">
        <v>23</v>
      </c>
      <c r="G239" s="8">
        <f>SUM(H239:P239)</f>
        <v>0</v>
      </c>
      <c r="H239" s="8">
        <f aca="true" t="shared" si="84" ref="H239:P239">H243+H247+H251+H255+H259</f>
        <v>0</v>
      </c>
      <c r="I239" s="8">
        <f t="shared" si="84"/>
        <v>0</v>
      </c>
      <c r="J239" s="8">
        <f t="shared" si="84"/>
        <v>0</v>
      </c>
      <c r="K239" s="8">
        <f t="shared" si="84"/>
        <v>0</v>
      </c>
      <c r="L239" s="8">
        <f t="shared" si="84"/>
        <v>0</v>
      </c>
      <c r="M239" s="8">
        <f t="shared" si="84"/>
        <v>0</v>
      </c>
      <c r="N239" s="8">
        <f t="shared" si="84"/>
        <v>0</v>
      </c>
      <c r="O239" s="8">
        <f t="shared" si="84"/>
        <v>0</v>
      </c>
      <c r="P239" s="8">
        <f t="shared" si="84"/>
        <v>0</v>
      </c>
    </row>
    <row r="240" spans="1:16" ht="7.5">
      <c r="A240" s="24"/>
      <c r="B240" s="24"/>
      <c r="C240" s="23"/>
      <c r="D240" s="31"/>
      <c r="E240" s="24"/>
      <c r="F240" s="11" t="s">
        <v>24</v>
      </c>
      <c r="G240" s="8">
        <f>SUM(H240:P240)</f>
        <v>153432.2</v>
      </c>
      <c r="H240" s="8">
        <f aca="true" t="shared" si="85" ref="H240:M241">H244+H248+H252+H256+H260</f>
        <v>12755.9</v>
      </c>
      <c r="I240" s="8">
        <f t="shared" si="85"/>
        <v>12984.5</v>
      </c>
      <c r="J240" s="8">
        <f t="shared" si="85"/>
        <v>14593</v>
      </c>
      <c r="K240" s="8">
        <f t="shared" si="85"/>
        <v>16418.5</v>
      </c>
      <c r="L240" s="8">
        <f t="shared" si="85"/>
        <v>18227.899999999998</v>
      </c>
      <c r="M240" s="8">
        <f t="shared" si="85"/>
        <v>19613.1</v>
      </c>
      <c r="N240" s="8">
        <f aca="true" t="shared" si="86" ref="N240:P241">N244+N248+N252+N256+N260</f>
        <v>19613.1</v>
      </c>
      <c r="O240" s="8">
        <f t="shared" si="86"/>
        <v>19613.1</v>
      </c>
      <c r="P240" s="8">
        <f t="shared" si="86"/>
        <v>19613.1</v>
      </c>
    </row>
    <row r="241" spans="1:16" ht="15.75" customHeight="1">
      <c r="A241" s="24"/>
      <c r="B241" s="24"/>
      <c r="C241" s="23"/>
      <c r="D241" s="31"/>
      <c r="E241" s="24"/>
      <c r="F241" s="11" t="s">
        <v>25</v>
      </c>
      <c r="G241" s="8">
        <f>SUM(H241:P241)</f>
        <v>0</v>
      </c>
      <c r="H241" s="8">
        <f t="shared" si="85"/>
        <v>0</v>
      </c>
      <c r="I241" s="8">
        <f t="shared" si="85"/>
        <v>0</v>
      </c>
      <c r="J241" s="8">
        <f t="shared" si="85"/>
        <v>0</v>
      </c>
      <c r="K241" s="8">
        <f t="shared" si="85"/>
        <v>0</v>
      </c>
      <c r="L241" s="8">
        <f t="shared" si="85"/>
        <v>0</v>
      </c>
      <c r="M241" s="8">
        <f t="shared" si="85"/>
        <v>0</v>
      </c>
      <c r="N241" s="8">
        <f t="shared" si="86"/>
        <v>0</v>
      </c>
      <c r="O241" s="8">
        <f t="shared" si="86"/>
        <v>0</v>
      </c>
      <c r="P241" s="8">
        <f t="shared" si="86"/>
        <v>0</v>
      </c>
    </row>
    <row r="242" spans="1:16" ht="7.5">
      <c r="A242" s="24" t="s">
        <v>116</v>
      </c>
      <c r="B242" s="24" t="s">
        <v>39</v>
      </c>
      <c r="C242" s="23" t="s">
        <v>32</v>
      </c>
      <c r="D242" s="23" t="s">
        <v>113</v>
      </c>
      <c r="E242" s="24" t="s">
        <v>445</v>
      </c>
      <c r="F242" s="11" t="s">
        <v>440</v>
      </c>
      <c r="G242" s="8">
        <f aca="true" t="shared" si="87" ref="G242:P242">G243+G244+G245</f>
        <v>146448.7</v>
      </c>
      <c r="H242" s="8">
        <f t="shared" si="87"/>
        <v>12074.5</v>
      </c>
      <c r="I242" s="8">
        <f t="shared" si="87"/>
        <v>12447.7</v>
      </c>
      <c r="J242" s="8">
        <f t="shared" si="87"/>
        <v>13610.6</v>
      </c>
      <c r="K242" s="8">
        <f t="shared" si="87"/>
        <v>15779.5</v>
      </c>
      <c r="L242" s="8">
        <f t="shared" si="87"/>
        <v>17344</v>
      </c>
      <c r="M242" s="8">
        <f t="shared" si="87"/>
        <v>18798.1</v>
      </c>
      <c r="N242" s="8">
        <f t="shared" si="87"/>
        <v>18798.1</v>
      </c>
      <c r="O242" s="8">
        <f t="shared" si="87"/>
        <v>18798.1</v>
      </c>
      <c r="P242" s="8">
        <f t="shared" si="87"/>
        <v>18798.1</v>
      </c>
    </row>
    <row r="243" spans="1:16" ht="7.5">
      <c r="A243" s="24"/>
      <c r="B243" s="24"/>
      <c r="C243" s="23"/>
      <c r="D243" s="23"/>
      <c r="E243" s="24"/>
      <c r="F243" s="11" t="s">
        <v>23</v>
      </c>
      <c r="G243" s="8">
        <f>SUM(H243:P243)</f>
        <v>0</v>
      </c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7.5">
      <c r="A244" s="24"/>
      <c r="B244" s="24"/>
      <c r="C244" s="23"/>
      <c r="D244" s="23"/>
      <c r="E244" s="24"/>
      <c r="F244" s="11" t="s">
        <v>24</v>
      </c>
      <c r="G244" s="8">
        <f>SUM(H244:P244)</f>
        <v>146448.7</v>
      </c>
      <c r="H244" s="8">
        <v>12074.5</v>
      </c>
      <c r="I244" s="8">
        <v>12447.7</v>
      </c>
      <c r="J244" s="8">
        <v>13610.6</v>
      </c>
      <c r="K244" s="8">
        <v>15779.5</v>
      </c>
      <c r="L244" s="8">
        <v>17344</v>
      </c>
      <c r="M244" s="8">
        <v>18798.1</v>
      </c>
      <c r="N244" s="8">
        <f>M244</f>
        <v>18798.1</v>
      </c>
      <c r="O244" s="8">
        <v>18798.1</v>
      </c>
      <c r="P244" s="8">
        <f>O244</f>
        <v>18798.1</v>
      </c>
    </row>
    <row r="245" spans="1:16" ht="7.5">
      <c r="A245" s="24"/>
      <c r="B245" s="24"/>
      <c r="C245" s="23"/>
      <c r="D245" s="23"/>
      <c r="E245" s="24"/>
      <c r="F245" s="11" t="s">
        <v>25</v>
      </c>
      <c r="G245" s="8">
        <f>SUM(H245:P245)</f>
        <v>0</v>
      </c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7.5">
      <c r="A246" s="24"/>
      <c r="B246" s="24"/>
      <c r="C246" s="23" t="s">
        <v>114</v>
      </c>
      <c r="D246" s="23" t="s">
        <v>113</v>
      </c>
      <c r="E246" s="24" t="s">
        <v>445</v>
      </c>
      <c r="F246" s="11" t="s">
        <v>440</v>
      </c>
      <c r="G246" s="8">
        <f aca="true" t="shared" si="88" ref="G246:N246">G247+G248+G249</f>
        <v>7.8</v>
      </c>
      <c r="H246" s="8">
        <f t="shared" si="88"/>
        <v>0</v>
      </c>
      <c r="I246" s="8">
        <f t="shared" si="88"/>
        <v>0</v>
      </c>
      <c r="J246" s="8">
        <f t="shared" si="88"/>
        <v>7.8</v>
      </c>
      <c r="K246" s="8">
        <f t="shared" si="88"/>
        <v>0</v>
      </c>
      <c r="L246" s="8">
        <f t="shared" si="88"/>
        <v>0</v>
      </c>
      <c r="M246" s="8">
        <f t="shared" si="88"/>
        <v>0</v>
      </c>
      <c r="N246" s="8">
        <f t="shared" si="88"/>
        <v>0</v>
      </c>
      <c r="O246" s="8">
        <v>0</v>
      </c>
      <c r="P246" s="8">
        <v>0</v>
      </c>
    </row>
    <row r="247" spans="1:16" ht="7.5">
      <c r="A247" s="24"/>
      <c r="B247" s="24"/>
      <c r="C247" s="23"/>
      <c r="D247" s="23"/>
      <c r="E247" s="24"/>
      <c r="F247" s="11" t="s">
        <v>23</v>
      </c>
      <c r="G247" s="8">
        <f>SUM(H247:P247)</f>
        <v>0</v>
      </c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7.5">
      <c r="A248" s="24"/>
      <c r="B248" s="24"/>
      <c r="C248" s="23"/>
      <c r="D248" s="23"/>
      <c r="E248" s="24"/>
      <c r="F248" s="11" t="s">
        <v>24</v>
      </c>
      <c r="G248" s="8">
        <f>SUM(H248:P248)</f>
        <v>7.8</v>
      </c>
      <c r="H248" s="8"/>
      <c r="I248" s="8"/>
      <c r="J248" s="8">
        <v>7.8</v>
      </c>
      <c r="K248" s="8"/>
      <c r="L248" s="8"/>
      <c r="M248" s="8"/>
      <c r="N248" s="8"/>
      <c r="O248" s="8"/>
      <c r="P248" s="8"/>
    </row>
    <row r="249" spans="1:16" ht="7.5">
      <c r="A249" s="24"/>
      <c r="B249" s="24"/>
      <c r="C249" s="23"/>
      <c r="D249" s="23"/>
      <c r="E249" s="24"/>
      <c r="F249" s="11" t="s">
        <v>25</v>
      </c>
      <c r="G249" s="8">
        <f>SUM(H249:P249)</f>
        <v>0</v>
      </c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7.5">
      <c r="A250" s="24"/>
      <c r="B250" s="24"/>
      <c r="C250" s="23" t="s">
        <v>115</v>
      </c>
      <c r="D250" s="23" t="s">
        <v>113</v>
      </c>
      <c r="E250" s="24" t="s">
        <v>445</v>
      </c>
      <c r="F250" s="11" t="s">
        <v>440</v>
      </c>
      <c r="G250" s="8">
        <f aca="true" t="shared" si="89" ref="G250:P250">G251+G252+G253</f>
        <v>2169.2</v>
      </c>
      <c r="H250" s="8">
        <f t="shared" si="89"/>
        <v>350</v>
      </c>
      <c r="I250" s="8">
        <f t="shared" si="89"/>
        <v>250</v>
      </c>
      <c r="J250" s="8">
        <f t="shared" si="89"/>
        <v>400.7</v>
      </c>
      <c r="K250" s="8">
        <f t="shared" si="89"/>
        <v>68.5</v>
      </c>
      <c r="L250" s="8">
        <f t="shared" si="89"/>
        <v>300</v>
      </c>
      <c r="M250" s="8">
        <f t="shared" si="89"/>
        <v>200</v>
      </c>
      <c r="N250" s="8">
        <f t="shared" si="89"/>
        <v>200</v>
      </c>
      <c r="O250" s="8">
        <f t="shared" si="89"/>
        <v>200</v>
      </c>
      <c r="P250" s="8">
        <f t="shared" si="89"/>
        <v>200</v>
      </c>
    </row>
    <row r="251" spans="1:16" ht="7.5">
      <c r="A251" s="24"/>
      <c r="B251" s="24"/>
      <c r="C251" s="23"/>
      <c r="D251" s="23"/>
      <c r="E251" s="24"/>
      <c r="F251" s="11" t="s">
        <v>23</v>
      </c>
      <c r="G251" s="8">
        <f>SUM(H251:P251)</f>
        <v>0</v>
      </c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7.5">
      <c r="A252" s="24"/>
      <c r="B252" s="24"/>
      <c r="C252" s="23"/>
      <c r="D252" s="23"/>
      <c r="E252" s="24"/>
      <c r="F252" s="11" t="s">
        <v>24</v>
      </c>
      <c r="G252" s="8">
        <f>SUM(H252:P252)</f>
        <v>2169.2</v>
      </c>
      <c r="H252" s="8">
        <v>350</v>
      </c>
      <c r="I252" s="8">
        <v>250</v>
      </c>
      <c r="J252" s="8">
        <v>400.7</v>
      </c>
      <c r="K252" s="8">
        <v>68.5</v>
      </c>
      <c r="L252" s="8">
        <v>300</v>
      </c>
      <c r="M252" s="8">
        <v>200</v>
      </c>
      <c r="N252" s="8">
        <v>200</v>
      </c>
      <c r="O252" s="8">
        <v>200</v>
      </c>
      <c r="P252" s="8">
        <f>O252</f>
        <v>200</v>
      </c>
    </row>
    <row r="253" spans="1:16" ht="7.5">
      <c r="A253" s="24"/>
      <c r="B253" s="24"/>
      <c r="C253" s="23"/>
      <c r="D253" s="23"/>
      <c r="E253" s="24"/>
      <c r="F253" s="11" t="s">
        <v>25</v>
      </c>
      <c r="G253" s="8">
        <f>SUM(H253:P253)</f>
        <v>0</v>
      </c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7.5">
      <c r="A254" s="24"/>
      <c r="B254" s="24"/>
      <c r="C254" s="23" t="s">
        <v>41</v>
      </c>
      <c r="D254" s="23" t="s">
        <v>113</v>
      </c>
      <c r="E254" s="24" t="s">
        <v>446</v>
      </c>
      <c r="F254" s="11" t="s">
        <v>440</v>
      </c>
      <c r="G254" s="8">
        <f aca="true" t="shared" si="90" ref="G254:P254">G255+G256+G257</f>
        <v>1864.1</v>
      </c>
      <c r="H254" s="8">
        <f t="shared" si="90"/>
        <v>0</v>
      </c>
      <c r="I254" s="8">
        <f t="shared" si="90"/>
        <v>0</v>
      </c>
      <c r="J254" s="8">
        <f t="shared" si="90"/>
        <v>200.8</v>
      </c>
      <c r="K254" s="8">
        <f t="shared" si="90"/>
        <v>247.2</v>
      </c>
      <c r="L254" s="8">
        <f t="shared" si="90"/>
        <v>276.1</v>
      </c>
      <c r="M254" s="8">
        <f t="shared" si="90"/>
        <v>285</v>
      </c>
      <c r="N254" s="8">
        <f t="shared" si="90"/>
        <v>285</v>
      </c>
      <c r="O254" s="8">
        <f t="shared" si="90"/>
        <v>285</v>
      </c>
      <c r="P254" s="8">
        <f t="shared" si="90"/>
        <v>285</v>
      </c>
    </row>
    <row r="255" spans="1:16" ht="7.5">
      <c r="A255" s="24"/>
      <c r="B255" s="24"/>
      <c r="C255" s="23"/>
      <c r="D255" s="23"/>
      <c r="E255" s="24"/>
      <c r="F255" s="11" t="s">
        <v>23</v>
      </c>
      <c r="G255" s="8">
        <f>SUM(H255:P255)</f>
        <v>0</v>
      </c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7.5">
      <c r="A256" s="24"/>
      <c r="B256" s="24"/>
      <c r="C256" s="23"/>
      <c r="D256" s="23"/>
      <c r="E256" s="24"/>
      <c r="F256" s="11" t="s">
        <v>24</v>
      </c>
      <c r="G256" s="8">
        <f>SUM(H256:P256)</f>
        <v>1864.1</v>
      </c>
      <c r="H256" s="8"/>
      <c r="I256" s="8"/>
      <c r="J256" s="8">
        <v>200.8</v>
      </c>
      <c r="K256" s="8">
        <v>247.2</v>
      </c>
      <c r="L256" s="8">
        <v>276.1</v>
      </c>
      <c r="M256" s="8">
        <v>285</v>
      </c>
      <c r="N256" s="8">
        <v>285</v>
      </c>
      <c r="O256" s="8">
        <v>285</v>
      </c>
      <c r="P256" s="8">
        <f>O256</f>
        <v>285</v>
      </c>
    </row>
    <row r="257" spans="1:16" ht="7.5">
      <c r="A257" s="24"/>
      <c r="B257" s="24"/>
      <c r="C257" s="23"/>
      <c r="D257" s="23"/>
      <c r="E257" s="24"/>
      <c r="F257" s="11" t="s">
        <v>25</v>
      </c>
      <c r="G257" s="8">
        <f>SUM(H257:P257)</f>
        <v>0</v>
      </c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7.5">
      <c r="A258" s="24" t="s">
        <v>117</v>
      </c>
      <c r="B258" s="24" t="s">
        <v>555</v>
      </c>
      <c r="C258" s="23" t="s">
        <v>115</v>
      </c>
      <c r="D258" s="23" t="s">
        <v>118</v>
      </c>
      <c r="E258" s="24" t="s">
        <v>445</v>
      </c>
      <c r="F258" s="11" t="s">
        <v>440</v>
      </c>
      <c r="G258" s="8">
        <f aca="true" t="shared" si="91" ref="G258:P258">G259+G260+G261</f>
        <v>2942.4</v>
      </c>
      <c r="H258" s="8">
        <f t="shared" si="91"/>
        <v>331.4</v>
      </c>
      <c r="I258" s="8">
        <f t="shared" si="91"/>
        <v>286.8</v>
      </c>
      <c r="J258" s="8">
        <f t="shared" si="91"/>
        <v>373.1</v>
      </c>
      <c r="K258" s="8">
        <f t="shared" si="91"/>
        <v>323.3</v>
      </c>
      <c r="L258" s="8">
        <f t="shared" si="91"/>
        <v>307.8</v>
      </c>
      <c r="M258" s="8">
        <f t="shared" si="91"/>
        <v>330</v>
      </c>
      <c r="N258" s="8">
        <f t="shared" si="91"/>
        <v>330</v>
      </c>
      <c r="O258" s="8">
        <f t="shared" si="91"/>
        <v>330</v>
      </c>
      <c r="P258" s="8">
        <f t="shared" si="91"/>
        <v>330</v>
      </c>
    </row>
    <row r="259" spans="1:16" ht="7.5">
      <c r="A259" s="24"/>
      <c r="B259" s="24"/>
      <c r="C259" s="23"/>
      <c r="D259" s="23"/>
      <c r="E259" s="24"/>
      <c r="F259" s="11" t="s">
        <v>23</v>
      </c>
      <c r="G259" s="8">
        <f>SUM(H259:P259)</f>
        <v>0</v>
      </c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7.5">
      <c r="A260" s="24"/>
      <c r="B260" s="24"/>
      <c r="C260" s="23"/>
      <c r="D260" s="23"/>
      <c r="E260" s="24"/>
      <c r="F260" s="11" t="s">
        <v>24</v>
      </c>
      <c r="G260" s="8">
        <f>SUM(H260:P260)</f>
        <v>2942.4</v>
      </c>
      <c r="H260" s="8">
        <v>331.4</v>
      </c>
      <c r="I260" s="8">
        <v>286.8</v>
      </c>
      <c r="J260" s="8">
        <v>373.1</v>
      </c>
      <c r="K260" s="8">
        <v>323.3</v>
      </c>
      <c r="L260" s="8">
        <v>307.8</v>
      </c>
      <c r="M260" s="8">
        <v>330</v>
      </c>
      <c r="N260" s="8">
        <f>M260</f>
        <v>330</v>
      </c>
      <c r="O260" s="8">
        <v>330</v>
      </c>
      <c r="P260" s="8">
        <f>O260</f>
        <v>330</v>
      </c>
    </row>
    <row r="261" spans="1:16" ht="57.75" customHeight="1">
      <c r="A261" s="24"/>
      <c r="B261" s="24"/>
      <c r="C261" s="23"/>
      <c r="D261" s="23"/>
      <c r="E261" s="24"/>
      <c r="F261" s="11" t="s">
        <v>25</v>
      </c>
      <c r="G261" s="8">
        <f>SUM(H261:P261)</f>
        <v>0</v>
      </c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7.5">
      <c r="A262" s="24" t="s">
        <v>119</v>
      </c>
      <c r="B262" s="24" t="s">
        <v>557</v>
      </c>
      <c r="C262" s="23" t="s">
        <v>123</v>
      </c>
      <c r="D262" s="23" t="s">
        <v>120</v>
      </c>
      <c r="E262" s="24" t="s">
        <v>447</v>
      </c>
      <c r="F262" s="11" t="s">
        <v>440</v>
      </c>
      <c r="G262" s="8">
        <f aca="true" t="shared" si="92" ref="G262:M262">G263+G264+G265</f>
        <v>209780.19999999998</v>
      </c>
      <c r="H262" s="8">
        <f t="shared" si="92"/>
        <v>46894.5</v>
      </c>
      <c r="I262" s="8">
        <f t="shared" si="92"/>
        <v>28977.9</v>
      </c>
      <c r="J262" s="8">
        <f t="shared" si="92"/>
        <v>36535.200000000004</v>
      </c>
      <c r="K262" s="8">
        <f t="shared" si="92"/>
        <v>32548.3</v>
      </c>
      <c r="L262" s="8">
        <f t="shared" si="92"/>
        <v>22761.899999999998</v>
      </c>
      <c r="M262" s="8">
        <f t="shared" si="92"/>
        <v>16014.5</v>
      </c>
      <c r="N262" s="8">
        <f>N263+N264+N265</f>
        <v>7998.1</v>
      </c>
      <c r="O262" s="8">
        <f>O263+O264+O265</f>
        <v>9024.9</v>
      </c>
      <c r="P262" s="8">
        <f>P263+P264+P265</f>
        <v>9024.9</v>
      </c>
    </row>
    <row r="263" spans="1:16" ht="7.5">
      <c r="A263" s="24"/>
      <c r="B263" s="24"/>
      <c r="C263" s="23"/>
      <c r="D263" s="31"/>
      <c r="E263" s="24"/>
      <c r="F263" s="11" t="s">
        <v>23</v>
      </c>
      <c r="G263" s="8">
        <f>SUM(H263:P263)</f>
        <v>0</v>
      </c>
      <c r="H263" s="8">
        <f aca="true" t="shared" si="93" ref="H263:P263">H267+H271</f>
        <v>0</v>
      </c>
      <c r="I263" s="8">
        <f t="shared" si="93"/>
        <v>0</v>
      </c>
      <c r="J263" s="8">
        <f t="shared" si="93"/>
        <v>0</v>
      </c>
      <c r="K263" s="8">
        <f t="shared" si="93"/>
        <v>0</v>
      </c>
      <c r="L263" s="8">
        <f t="shared" si="93"/>
        <v>0</v>
      </c>
      <c r="M263" s="8">
        <f t="shared" si="93"/>
        <v>0</v>
      </c>
      <c r="N263" s="8">
        <f t="shared" si="93"/>
        <v>0</v>
      </c>
      <c r="O263" s="8">
        <f t="shared" si="93"/>
        <v>0</v>
      </c>
      <c r="P263" s="8">
        <f t="shared" si="93"/>
        <v>0</v>
      </c>
    </row>
    <row r="264" spans="1:16" ht="7.5">
      <c r="A264" s="24"/>
      <c r="B264" s="24"/>
      <c r="C264" s="23"/>
      <c r="D264" s="31"/>
      <c r="E264" s="24"/>
      <c r="F264" s="11" t="s">
        <v>24</v>
      </c>
      <c r="G264" s="8">
        <f>SUM(H264:P264)</f>
        <v>209780.19999999998</v>
      </c>
      <c r="H264" s="8">
        <f aca="true" t="shared" si="94" ref="H264:M265">H268+H272</f>
        <v>46894.5</v>
      </c>
      <c r="I264" s="8">
        <f t="shared" si="94"/>
        <v>28977.9</v>
      </c>
      <c r="J264" s="8">
        <f t="shared" si="94"/>
        <v>36535.200000000004</v>
      </c>
      <c r="K264" s="8">
        <f t="shared" si="94"/>
        <v>32548.3</v>
      </c>
      <c r="L264" s="8">
        <f t="shared" si="94"/>
        <v>22761.899999999998</v>
      </c>
      <c r="M264" s="8">
        <f t="shared" si="94"/>
        <v>16014.5</v>
      </c>
      <c r="N264" s="8">
        <f aca="true" t="shared" si="95" ref="N264:P265">N268+N272</f>
        <v>7998.1</v>
      </c>
      <c r="O264" s="8">
        <f t="shared" si="95"/>
        <v>9024.9</v>
      </c>
      <c r="P264" s="8">
        <f t="shared" si="95"/>
        <v>9024.9</v>
      </c>
    </row>
    <row r="265" spans="1:16" ht="36.75" customHeight="1">
      <c r="A265" s="24"/>
      <c r="B265" s="24"/>
      <c r="C265" s="23"/>
      <c r="D265" s="31"/>
      <c r="E265" s="24"/>
      <c r="F265" s="11" t="s">
        <v>25</v>
      </c>
      <c r="G265" s="8">
        <f>SUM(H265:P265)</f>
        <v>0</v>
      </c>
      <c r="H265" s="8">
        <f t="shared" si="94"/>
        <v>0</v>
      </c>
      <c r="I265" s="8">
        <f t="shared" si="94"/>
        <v>0</v>
      </c>
      <c r="J265" s="8">
        <f t="shared" si="94"/>
        <v>0</v>
      </c>
      <c r="K265" s="8">
        <f t="shared" si="94"/>
        <v>0</v>
      </c>
      <c r="L265" s="8">
        <f t="shared" si="94"/>
        <v>0</v>
      </c>
      <c r="M265" s="8">
        <f t="shared" si="94"/>
        <v>0</v>
      </c>
      <c r="N265" s="8">
        <f t="shared" si="95"/>
        <v>0</v>
      </c>
      <c r="O265" s="8">
        <f t="shared" si="95"/>
        <v>0</v>
      </c>
      <c r="P265" s="8">
        <f t="shared" si="95"/>
        <v>0</v>
      </c>
    </row>
    <row r="266" spans="1:16" ht="7.5">
      <c r="A266" s="24" t="s">
        <v>121</v>
      </c>
      <c r="B266" s="24" t="s">
        <v>537</v>
      </c>
      <c r="C266" s="23" t="s">
        <v>32</v>
      </c>
      <c r="D266" s="23" t="s">
        <v>122</v>
      </c>
      <c r="E266" s="24" t="s">
        <v>445</v>
      </c>
      <c r="F266" s="11" t="s">
        <v>440</v>
      </c>
      <c r="G266" s="8">
        <f aca="true" t="shared" si="96" ref="G266:P266">G267+G268+G269</f>
        <v>204360.80000000002</v>
      </c>
      <c r="H266" s="8">
        <f t="shared" si="96"/>
        <v>46093.8</v>
      </c>
      <c r="I266" s="8">
        <f t="shared" si="96"/>
        <v>28111.2</v>
      </c>
      <c r="J266" s="8">
        <f t="shared" si="96"/>
        <v>35523.8</v>
      </c>
      <c r="K266" s="8">
        <f t="shared" si="96"/>
        <v>31695.7</v>
      </c>
      <c r="L266" s="8">
        <f t="shared" si="96"/>
        <v>22099.1</v>
      </c>
      <c r="M266" s="8">
        <f t="shared" si="96"/>
        <v>15548.1</v>
      </c>
      <c r="N266" s="8">
        <f t="shared" si="96"/>
        <v>7765.1</v>
      </c>
      <c r="O266" s="8">
        <f t="shared" si="96"/>
        <v>8762</v>
      </c>
      <c r="P266" s="8">
        <f t="shared" si="96"/>
        <v>8762</v>
      </c>
    </row>
    <row r="267" spans="1:16" ht="7.5">
      <c r="A267" s="24"/>
      <c r="B267" s="24"/>
      <c r="C267" s="23"/>
      <c r="D267" s="31"/>
      <c r="E267" s="24"/>
      <c r="F267" s="11" t="s">
        <v>23</v>
      </c>
      <c r="G267" s="8">
        <f>SUM(H267:P267)</f>
        <v>0</v>
      </c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7.5">
      <c r="A268" s="24"/>
      <c r="B268" s="24"/>
      <c r="C268" s="23"/>
      <c r="D268" s="31"/>
      <c r="E268" s="24"/>
      <c r="F268" s="11" t="s">
        <v>24</v>
      </c>
      <c r="G268" s="8">
        <f>SUM(H268:P268)</f>
        <v>204360.80000000002</v>
      </c>
      <c r="H268" s="8">
        <v>46093.8</v>
      </c>
      <c r="I268" s="8">
        <v>28111.2</v>
      </c>
      <c r="J268" s="8">
        <v>35523.8</v>
      </c>
      <c r="K268" s="8">
        <v>31695.7</v>
      </c>
      <c r="L268" s="8">
        <v>22099.1</v>
      </c>
      <c r="M268" s="8">
        <v>15548.1</v>
      </c>
      <c r="N268" s="8">
        <v>7765.1</v>
      </c>
      <c r="O268" s="8">
        <v>8762</v>
      </c>
      <c r="P268" s="8">
        <f>O268</f>
        <v>8762</v>
      </c>
    </row>
    <row r="269" spans="1:16" ht="7.5">
      <c r="A269" s="24"/>
      <c r="B269" s="24"/>
      <c r="C269" s="23"/>
      <c r="D269" s="31"/>
      <c r="E269" s="24"/>
      <c r="F269" s="11" t="s">
        <v>25</v>
      </c>
      <c r="G269" s="8">
        <f>SUM(H269:P269)</f>
        <v>0</v>
      </c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7.5">
      <c r="A270" s="24"/>
      <c r="B270" s="24"/>
      <c r="C270" s="23" t="s">
        <v>41</v>
      </c>
      <c r="D270" s="23" t="s">
        <v>122</v>
      </c>
      <c r="E270" s="24" t="s">
        <v>446</v>
      </c>
      <c r="F270" s="11" t="s">
        <v>440</v>
      </c>
      <c r="G270" s="8">
        <f aca="true" t="shared" si="97" ref="G270:P270">G271+G272+G273</f>
        <v>5419.399999999999</v>
      </c>
      <c r="H270" s="8">
        <f t="shared" si="97"/>
        <v>800.7</v>
      </c>
      <c r="I270" s="8">
        <f t="shared" si="97"/>
        <v>866.7</v>
      </c>
      <c r="J270" s="8">
        <f t="shared" si="97"/>
        <v>1011.4</v>
      </c>
      <c r="K270" s="8">
        <f t="shared" si="97"/>
        <v>852.6</v>
      </c>
      <c r="L270" s="8">
        <f t="shared" si="97"/>
        <v>662.8</v>
      </c>
      <c r="M270" s="8">
        <f t="shared" si="97"/>
        <v>466.4</v>
      </c>
      <c r="N270" s="8">
        <f t="shared" si="97"/>
        <v>233</v>
      </c>
      <c r="O270" s="8">
        <f t="shared" si="97"/>
        <v>262.9</v>
      </c>
      <c r="P270" s="8">
        <f t="shared" si="97"/>
        <v>262.9</v>
      </c>
    </row>
    <row r="271" spans="1:16" ht="7.5">
      <c r="A271" s="24"/>
      <c r="B271" s="24"/>
      <c r="C271" s="23"/>
      <c r="D271" s="31"/>
      <c r="E271" s="24"/>
      <c r="F271" s="11" t="s">
        <v>23</v>
      </c>
      <c r="G271" s="8">
        <f>SUM(H271:P271)</f>
        <v>0</v>
      </c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7.5">
      <c r="A272" s="24"/>
      <c r="B272" s="24"/>
      <c r="C272" s="23"/>
      <c r="D272" s="31"/>
      <c r="E272" s="24"/>
      <c r="F272" s="11" t="s">
        <v>24</v>
      </c>
      <c r="G272" s="8">
        <f>SUM(H272:P272)</f>
        <v>5419.399999999999</v>
      </c>
      <c r="H272" s="8">
        <v>800.7</v>
      </c>
      <c r="I272" s="8">
        <v>866.7</v>
      </c>
      <c r="J272" s="8">
        <v>1011.4</v>
      </c>
      <c r="K272" s="8">
        <v>852.6</v>
      </c>
      <c r="L272" s="8">
        <v>662.8</v>
      </c>
      <c r="M272" s="8">
        <v>466.4</v>
      </c>
      <c r="N272" s="8">
        <v>233</v>
      </c>
      <c r="O272" s="8">
        <v>262.9</v>
      </c>
      <c r="P272" s="8">
        <f>O272</f>
        <v>262.9</v>
      </c>
    </row>
    <row r="273" spans="1:16" ht="7.5">
      <c r="A273" s="24"/>
      <c r="B273" s="24"/>
      <c r="C273" s="23"/>
      <c r="D273" s="31"/>
      <c r="E273" s="24"/>
      <c r="F273" s="11" t="s">
        <v>25</v>
      </c>
      <c r="G273" s="8">
        <f>SUM(H273:P273)</f>
        <v>0</v>
      </c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7.5">
      <c r="A274" s="24" t="s">
        <v>124</v>
      </c>
      <c r="B274" s="24" t="s">
        <v>479</v>
      </c>
      <c r="C274" s="23" t="s">
        <v>32</v>
      </c>
      <c r="D274" s="23" t="s">
        <v>125</v>
      </c>
      <c r="E274" s="24" t="s">
        <v>448</v>
      </c>
      <c r="F274" s="11" t="s">
        <v>440</v>
      </c>
      <c r="G274" s="8">
        <f aca="true" t="shared" si="98" ref="G274:N274">G275+G276+G277</f>
        <v>212662</v>
      </c>
      <c r="H274" s="8">
        <f t="shared" si="98"/>
        <v>64722</v>
      </c>
      <c r="I274" s="8">
        <f t="shared" si="98"/>
        <v>99978.9</v>
      </c>
      <c r="J274" s="8">
        <f t="shared" si="98"/>
        <v>47961.1</v>
      </c>
      <c r="K274" s="8">
        <f t="shared" si="98"/>
        <v>0</v>
      </c>
      <c r="L274" s="8">
        <f t="shared" si="98"/>
        <v>0</v>
      </c>
      <c r="M274" s="8">
        <f t="shared" si="98"/>
        <v>0</v>
      </c>
      <c r="N274" s="8">
        <f t="shared" si="98"/>
        <v>0</v>
      </c>
      <c r="O274" s="8">
        <v>0</v>
      </c>
      <c r="P274" s="8">
        <v>0</v>
      </c>
    </row>
    <row r="275" spans="1:16" ht="7.5">
      <c r="A275" s="24"/>
      <c r="B275" s="24"/>
      <c r="C275" s="23"/>
      <c r="D275" s="31"/>
      <c r="E275" s="24"/>
      <c r="F275" s="11" t="s">
        <v>23</v>
      </c>
      <c r="G275" s="8">
        <f>SUM(H275:P275)</f>
        <v>105170.5</v>
      </c>
      <c r="H275" s="8">
        <f>H279+H283</f>
        <v>18411.399999999998</v>
      </c>
      <c r="I275" s="8">
        <f aca="true" t="shared" si="99" ref="I275:N275">I279+I283</f>
        <v>38798</v>
      </c>
      <c r="J275" s="8">
        <f t="shared" si="99"/>
        <v>47961.1</v>
      </c>
      <c r="K275" s="8">
        <f t="shared" si="99"/>
        <v>0</v>
      </c>
      <c r="L275" s="8">
        <f t="shared" si="99"/>
        <v>0</v>
      </c>
      <c r="M275" s="8">
        <f t="shared" si="99"/>
        <v>0</v>
      </c>
      <c r="N275" s="8">
        <f t="shared" si="99"/>
        <v>0</v>
      </c>
      <c r="O275" s="8">
        <v>0</v>
      </c>
      <c r="P275" s="8">
        <v>0</v>
      </c>
    </row>
    <row r="276" spans="1:16" ht="7.5">
      <c r="A276" s="24"/>
      <c r="B276" s="24"/>
      <c r="C276" s="23"/>
      <c r="D276" s="31"/>
      <c r="E276" s="24"/>
      <c r="F276" s="11" t="s">
        <v>24</v>
      </c>
      <c r="G276" s="8">
        <f>SUM(H276:P276)</f>
        <v>107491.5</v>
      </c>
      <c r="H276" s="8">
        <f aca="true" t="shared" si="100" ref="H276:N277">H280+H284</f>
        <v>46310.6</v>
      </c>
      <c r="I276" s="8">
        <f t="shared" si="100"/>
        <v>61180.9</v>
      </c>
      <c r="J276" s="8">
        <f t="shared" si="100"/>
        <v>0</v>
      </c>
      <c r="K276" s="8">
        <f t="shared" si="100"/>
        <v>0</v>
      </c>
      <c r="L276" s="8">
        <f t="shared" si="100"/>
        <v>0</v>
      </c>
      <c r="M276" s="8">
        <f t="shared" si="100"/>
        <v>0</v>
      </c>
      <c r="N276" s="8">
        <f t="shared" si="100"/>
        <v>0</v>
      </c>
      <c r="O276" s="8">
        <v>0</v>
      </c>
      <c r="P276" s="8">
        <v>0</v>
      </c>
    </row>
    <row r="277" spans="1:16" ht="15" customHeight="1">
      <c r="A277" s="24"/>
      <c r="B277" s="24"/>
      <c r="C277" s="23"/>
      <c r="D277" s="31"/>
      <c r="E277" s="24"/>
      <c r="F277" s="11" t="s">
        <v>25</v>
      </c>
      <c r="G277" s="8">
        <f>SUM(H277:P277)</f>
        <v>0</v>
      </c>
      <c r="H277" s="8">
        <f t="shared" si="100"/>
        <v>0</v>
      </c>
      <c r="I277" s="8">
        <f t="shared" si="100"/>
        <v>0</v>
      </c>
      <c r="J277" s="8">
        <f t="shared" si="100"/>
        <v>0</v>
      </c>
      <c r="K277" s="8">
        <f t="shared" si="100"/>
        <v>0</v>
      </c>
      <c r="L277" s="8">
        <f t="shared" si="100"/>
        <v>0</v>
      </c>
      <c r="M277" s="8">
        <f t="shared" si="100"/>
        <v>0</v>
      </c>
      <c r="N277" s="8">
        <f t="shared" si="100"/>
        <v>0</v>
      </c>
      <c r="O277" s="8">
        <v>0</v>
      </c>
      <c r="P277" s="8">
        <v>0</v>
      </c>
    </row>
    <row r="278" spans="1:16" ht="7.5">
      <c r="A278" s="24" t="s">
        <v>126</v>
      </c>
      <c r="B278" s="24" t="s">
        <v>556</v>
      </c>
      <c r="C278" s="23" t="s">
        <v>32</v>
      </c>
      <c r="D278" s="23" t="s">
        <v>127</v>
      </c>
      <c r="E278" s="24" t="s">
        <v>449</v>
      </c>
      <c r="F278" s="11" t="s">
        <v>440</v>
      </c>
      <c r="G278" s="8">
        <f aca="true" t="shared" si="101" ref="G278:N278">G279+G280+G281</f>
        <v>82800.29999999999</v>
      </c>
      <c r="H278" s="8">
        <f t="shared" si="101"/>
        <v>1199.1</v>
      </c>
      <c r="I278" s="8">
        <f t="shared" si="101"/>
        <v>33640.1</v>
      </c>
      <c r="J278" s="8">
        <f t="shared" si="101"/>
        <v>47961.1</v>
      </c>
      <c r="K278" s="8">
        <f t="shared" si="101"/>
        <v>0</v>
      </c>
      <c r="L278" s="8">
        <f t="shared" si="101"/>
        <v>0</v>
      </c>
      <c r="M278" s="8">
        <f t="shared" si="101"/>
        <v>0</v>
      </c>
      <c r="N278" s="8">
        <f t="shared" si="101"/>
        <v>0</v>
      </c>
      <c r="O278" s="8">
        <v>0</v>
      </c>
      <c r="P278" s="8">
        <v>0</v>
      </c>
    </row>
    <row r="279" spans="1:16" ht="7.5">
      <c r="A279" s="24"/>
      <c r="B279" s="24"/>
      <c r="C279" s="23"/>
      <c r="D279" s="31"/>
      <c r="E279" s="24"/>
      <c r="F279" s="11" t="s">
        <v>23</v>
      </c>
      <c r="G279" s="8">
        <f>SUM(H279:P279)</f>
        <v>82800.29999999999</v>
      </c>
      <c r="H279" s="8">
        <v>1199.1</v>
      </c>
      <c r="I279" s="8">
        <v>33640.1</v>
      </c>
      <c r="J279" s="8">
        <v>47961.1</v>
      </c>
      <c r="K279" s="8"/>
      <c r="L279" s="8"/>
      <c r="M279" s="8"/>
      <c r="N279" s="8"/>
      <c r="O279" s="8"/>
      <c r="P279" s="8"/>
    </row>
    <row r="280" spans="1:16" ht="7.5">
      <c r="A280" s="24"/>
      <c r="B280" s="24"/>
      <c r="C280" s="23"/>
      <c r="D280" s="31"/>
      <c r="E280" s="24"/>
      <c r="F280" s="11" t="s">
        <v>24</v>
      </c>
      <c r="G280" s="8">
        <f>SUM(H280:P280)</f>
        <v>0</v>
      </c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7.5">
      <c r="A281" s="24"/>
      <c r="B281" s="24"/>
      <c r="C281" s="23"/>
      <c r="D281" s="31"/>
      <c r="E281" s="24"/>
      <c r="F281" s="11" t="s">
        <v>25</v>
      </c>
      <c r="G281" s="8">
        <f>SUM(H281:P281)</f>
        <v>0</v>
      </c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7.5">
      <c r="A282" s="24" t="s">
        <v>128</v>
      </c>
      <c r="B282" s="24" t="s">
        <v>480</v>
      </c>
      <c r="C282" s="23" t="s">
        <v>32</v>
      </c>
      <c r="D282" s="23" t="s">
        <v>129</v>
      </c>
      <c r="E282" s="24" t="s">
        <v>449</v>
      </c>
      <c r="F282" s="11" t="s">
        <v>440</v>
      </c>
      <c r="G282" s="8">
        <f aca="true" t="shared" si="102" ref="G282:N282">G283+G284+G285</f>
        <v>129861.7</v>
      </c>
      <c r="H282" s="8">
        <f t="shared" si="102"/>
        <v>63522.899999999994</v>
      </c>
      <c r="I282" s="8">
        <f t="shared" si="102"/>
        <v>66338.8</v>
      </c>
      <c r="J282" s="8">
        <f t="shared" si="102"/>
        <v>0</v>
      </c>
      <c r="K282" s="8">
        <f t="shared" si="102"/>
        <v>0</v>
      </c>
      <c r="L282" s="8">
        <f t="shared" si="102"/>
        <v>0</v>
      </c>
      <c r="M282" s="8">
        <f t="shared" si="102"/>
        <v>0</v>
      </c>
      <c r="N282" s="8">
        <f t="shared" si="102"/>
        <v>0</v>
      </c>
      <c r="O282" s="8">
        <v>0</v>
      </c>
      <c r="P282" s="8">
        <v>0</v>
      </c>
    </row>
    <row r="283" spans="1:16" ht="7.5">
      <c r="A283" s="24"/>
      <c r="B283" s="24"/>
      <c r="C283" s="23"/>
      <c r="D283" s="31"/>
      <c r="E283" s="24"/>
      <c r="F283" s="11" t="s">
        <v>23</v>
      </c>
      <c r="G283" s="8">
        <f>SUM(H283:P283)</f>
        <v>22370.199999999997</v>
      </c>
      <c r="H283" s="8">
        <v>17212.3</v>
      </c>
      <c r="I283" s="8">
        <v>5157.9</v>
      </c>
      <c r="J283" s="8"/>
      <c r="K283" s="8"/>
      <c r="L283" s="8"/>
      <c r="M283" s="8"/>
      <c r="N283" s="8"/>
      <c r="O283" s="8"/>
      <c r="P283" s="8"/>
    </row>
    <row r="284" spans="1:16" ht="7.5">
      <c r="A284" s="24"/>
      <c r="B284" s="24"/>
      <c r="C284" s="23"/>
      <c r="D284" s="31"/>
      <c r="E284" s="24"/>
      <c r="F284" s="11" t="s">
        <v>24</v>
      </c>
      <c r="G284" s="8">
        <f>SUM(H284:P284)</f>
        <v>107491.5</v>
      </c>
      <c r="H284" s="8">
        <v>46310.6</v>
      </c>
      <c r="I284" s="8">
        <v>61180.9</v>
      </c>
      <c r="J284" s="8"/>
      <c r="K284" s="8"/>
      <c r="L284" s="8"/>
      <c r="M284" s="8"/>
      <c r="N284" s="8"/>
      <c r="O284" s="8"/>
      <c r="P284" s="8"/>
    </row>
    <row r="285" spans="1:16" ht="60.75" customHeight="1">
      <c r="A285" s="24"/>
      <c r="B285" s="24"/>
      <c r="C285" s="23"/>
      <c r="D285" s="31"/>
      <c r="E285" s="24"/>
      <c r="F285" s="11" t="s">
        <v>25</v>
      </c>
      <c r="G285" s="8">
        <f>SUM(H285:P285)</f>
        <v>0</v>
      </c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7.5">
      <c r="A286" s="24" t="s">
        <v>130</v>
      </c>
      <c r="B286" s="24" t="s">
        <v>481</v>
      </c>
      <c r="C286" s="23" t="s">
        <v>32</v>
      </c>
      <c r="D286" s="23" t="s">
        <v>131</v>
      </c>
      <c r="E286" s="24" t="s">
        <v>449</v>
      </c>
      <c r="F286" s="11" t="s">
        <v>440</v>
      </c>
      <c r="G286" s="8">
        <f aca="true" t="shared" si="103" ref="G286:N286">G287+G288+G289</f>
        <v>204841.6</v>
      </c>
      <c r="H286" s="8">
        <f t="shared" si="103"/>
        <v>106524.2</v>
      </c>
      <c r="I286" s="8">
        <f t="shared" si="103"/>
        <v>98317.4</v>
      </c>
      <c r="J286" s="8">
        <f t="shared" si="103"/>
        <v>0</v>
      </c>
      <c r="K286" s="8">
        <f t="shared" si="103"/>
        <v>0</v>
      </c>
      <c r="L286" s="8">
        <f t="shared" si="103"/>
        <v>0</v>
      </c>
      <c r="M286" s="8">
        <f t="shared" si="103"/>
        <v>0</v>
      </c>
      <c r="N286" s="8">
        <f t="shared" si="103"/>
        <v>0</v>
      </c>
      <c r="O286" s="8">
        <v>0</v>
      </c>
      <c r="P286" s="8">
        <v>0</v>
      </c>
    </row>
    <row r="287" spans="1:16" ht="15" customHeight="1">
      <c r="A287" s="24"/>
      <c r="B287" s="24"/>
      <c r="C287" s="23"/>
      <c r="D287" s="23"/>
      <c r="E287" s="24"/>
      <c r="F287" s="11" t="s">
        <v>23</v>
      </c>
      <c r="G287" s="8">
        <f>SUM(H287:P287)</f>
        <v>0</v>
      </c>
      <c r="H287" s="8">
        <f>H291</f>
        <v>0</v>
      </c>
      <c r="I287" s="8">
        <f aca="true" t="shared" si="104" ref="I287:N287">I291</f>
        <v>0</v>
      </c>
      <c r="J287" s="8">
        <f t="shared" si="104"/>
        <v>0</v>
      </c>
      <c r="K287" s="8">
        <f t="shared" si="104"/>
        <v>0</v>
      </c>
      <c r="L287" s="8">
        <f t="shared" si="104"/>
        <v>0</v>
      </c>
      <c r="M287" s="8">
        <f t="shared" si="104"/>
        <v>0</v>
      </c>
      <c r="N287" s="8">
        <f t="shared" si="104"/>
        <v>0</v>
      </c>
      <c r="O287" s="8">
        <v>0</v>
      </c>
      <c r="P287" s="8">
        <v>0</v>
      </c>
    </row>
    <row r="288" spans="1:16" ht="7.5">
      <c r="A288" s="24"/>
      <c r="B288" s="24"/>
      <c r="C288" s="23"/>
      <c r="D288" s="23"/>
      <c r="E288" s="24"/>
      <c r="F288" s="11" t="s">
        <v>24</v>
      </c>
      <c r="G288" s="8">
        <f>SUM(H288:P288)</f>
        <v>10242.099999999999</v>
      </c>
      <c r="H288" s="8">
        <f aca="true" t="shared" si="105" ref="H288:N289">H292</f>
        <v>5326.2</v>
      </c>
      <c r="I288" s="8">
        <f t="shared" si="105"/>
        <v>4915.9</v>
      </c>
      <c r="J288" s="8">
        <f t="shared" si="105"/>
        <v>0</v>
      </c>
      <c r="K288" s="8">
        <f t="shared" si="105"/>
        <v>0</v>
      </c>
      <c r="L288" s="8">
        <f t="shared" si="105"/>
        <v>0</v>
      </c>
      <c r="M288" s="8">
        <f t="shared" si="105"/>
        <v>0</v>
      </c>
      <c r="N288" s="8">
        <f t="shared" si="105"/>
        <v>0</v>
      </c>
      <c r="O288" s="8">
        <v>0</v>
      </c>
      <c r="P288" s="8">
        <v>0</v>
      </c>
    </row>
    <row r="289" spans="1:16" ht="20.25" customHeight="1">
      <c r="A289" s="24"/>
      <c r="B289" s="24"/>
      <c r="C289" s="23"/>
      <c r="D289" s="23"/>
      <c r="E289" s="24"/>
      <c r="F289" s="11" t="s">
        <v>25</v>
      </c>
      <c r="G289" s="8">
        <f>SUM(H289:P289)</f>
        <v>194599.5</v>
      </c>
      <c r="H289" s="8">
        <f t="shared" si="105"/>
        <v>101198</v>
      </c>
      <c r="I289" s="8">
        <f t="shared" si="105"/>
        <v>93401.5</v>
      </c>
      <c r="J289" s="8">
        <f t="shared" si="105"/>
        <v>0</v>
      </c>
      <c r="K289" s="8">
        <f t="shared" si="105"/>
        <v>0</v>
      </c>
      <c r="L289" s="8">
        <f t="shared" si="105"/>
        <v>0</v>
      </c>
      <c r="M289" s="8">
        <f t="shared" si="105"/>
        <v>0</v>
      </c>
      <c r="N289" s="8">
        <f t="shared" si="105"/>
        <v>0</v>
      </c>
      <c r="O289" s="8">
        <v>0</v>
      </c>
      <c r="P289" s="8">
        <v>0</v>
      </c>
    </row>
    <row r="290" spans="1:16" ht="7.5">
      <c r="A290" s="24" t="s">
        <v>132</v>
      </c>
      <c r="B290" s="24" t="s">
        <v>482</v>
      </c>
      <c r="C290" s="23" t="s">
        <v>32</v>
      </c>
      <c r="D290" s="23" t="s">
        <v>133</v>
      </c>
      <c r="E290" s="24" t="s">
        <v>450</v>
      </c>
      <c r="F290" s="11" t="s">
        <v>440</v>
      </c>
      <c r="G290" s="8">
        <f aca="true" t="shared" si="106" ref="G290:N290">G291+G292+G293</f>
        <v>204841.6</v>
      </c>
      <c r="H290" s="8">
        <f t="shared" si="106"/>
        <v>106524.2</v>
      </c>
      <c r="I290" s="8">
        <f t="shared" si="106"/>
        <v>98317.4</v>
      </c>
      <c r="J290" s="8">
        <f t="shared" si="106"/>
        <v>0</v>
      </c>
      <c r="K290" s="8">
        <f t="shared" si="106"/>
        <v>0</v>
      </c>
      <c r="L290" s="8">
        <f t="shared" si="106"/>
        <v>0</v>
      </c>
      <c r="M290" s="8">
        <f t="shared" si="106"/>
        <v>0</v>
      </c>
      <c r="N290" s="8">
        <f t="shared" si="106"/>
        <v>0</v>
      </c>
      <c r="O290" s="8">
        <v>0</v>
      </c>
      <c r="P290" s="8">
        <v>0</v>
      </c>
    </row>
    <row r="291" spans="1:16" ht="7.5">
      <c r="A291" s="24"/>
      <c r="B291" s="24"/>
      <c r="C291" s="23"/>
      <c r="D291" s="23"/>
      <c r="E291" s="24"/>
      <c r="F291" s="11" t="s">
        <v>23</v>
      </c>
      <c r="G291" s="8">
        <f>SUM(H291:P291)</f>
        <v>0</v>
      </c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7.5">
      <c r="A292" s="24"/>
      <c r="B292" s="24"/>
      <c r="C292" s="23"/>
      <c r="D292" s="23"/>
      <c r="E292" s="24"/>
      <c r="F292" s="11" t="s">
        <v>24</v>
      </c>
      <c r="G292" s="8">
        <f>SUM(H292:P292)</f>
        <v>10242.099999999999</v>
      </c>
      <c r="H292" s="8">
        <v>5326.2</v>
      </c>
      <c r="I292" s="8">
        <v>4915.9</v>
      </c>
      <c r="J292" s="8"/>
      <c r="K292" s="8"/>
      <c r="L292" s="8"/>
      <c r="M292" s="8"/>
      <c r="N292" s="8"/>
      <c r="O292" s="8"/>
      <c r="P292" s="8"/>
    </row>
    <row r="293" spans="1:16" ht="31.5" customHeight="1">
      <c r="A293" s="24"/>
      <c r="B293" s="24"/>
      <c r="C293" s="23"/>
      <c r="D293" s="23"/>
      <c r="E293" s="24"/>
      <c r="F293" s="11" t="s">
        <v>25</v>
      </c>
      <c r="G293" s="8">
        <f>SUM(H293:P293)</f>
        <v>194599.5</v>
      </c>
      <c r="H293" s="8">
        <v>101198</v>
      </c>
      <c r="I293" s="8">
        <v>93401.5</v>
      </c>
      <c r="J293" s="8"/>
      <c r="K293" s="8"/>
      <c r="L293" s="8"/>
      <c r="M293" s="8"/>
      <c r="N293" s="8"/>
      <c r="O293" s="8"/>
      <c r="P293" s="8"/>
    </row>
    <row r="294" spans="1:16" ht="7.5">
      <c r="A294" s="24" t="s">
        <v>135</v>
      </c>
      <c r="B294" s="24" t="s">
        <v>483</v>
      </c>
      <c r="C294" s="23" t="s">
        <v>136</v>
      </c>
      <c r="D294" s="23" t="s">
        <v>137</v>
      </c>
      <c r="E294" s="24" t="s">
        <v>451</v>
      </c>
      <c r="F294" s="11" t="s">
        <v>440</v>
      </c>
      <c r="G294" s="8">
        <f>G295+G296+G297</f>
        <v>13615026.7</v>
      </c>
      <c r="H294" s="8">
        <f>H295+H296+H297</f>
        <v>1505379.9</v>
      </c>
      <c r="I294" s="8">
        <f aca="true" t="shared" si="107" ref="I294:P294">I295+I296+I297</f>
        <v>1850144.1</v>
      </c>
      <c r="J294" s="8">
        <f t="shared" si="107"/>
        <v>1562903</v>
      </c>
      <c r="K294" s="8">
        <f t="shared" si="107"/>
        <v>1362283.6</v>
      </c>
      <c r="L294" s="8">
        <f t="shared" si="107"/>
        <v>1497153.3000000003</v>
      </c>
      <c r="M294" s="8">
        <f t="shared" si="107"/>
        <v>1527871.5</v>
      </c>
      <c r="N294" s="8">
        <f t="shared" si="107"/>
        <v>1420230.4</v>
      </c>
      <c r="O294" s="8">
        <f t="shared" si="107"/>
        <v>1448432.1</v>
      </c>
      <c r="P294" s="8">
        <f t="shared" si="107"/>
        <v>1440628.8</v>
      </c>
    </row>
    <row r="295" spans="1:16" ht="7.5">
      <c r="A295" s="24"/>
      <c r="B295" s="24"/>
      <c r="C295" s="23"/>
      <c r="D295" s="23"/>
      <c r="E295" s="24"/>
      <c r="F295" s="11" t="s">
        <v>23</v>
      </c>
      <c r="G295" s="8">
        <f>SUM(H295:P295)</f>
        <v>2010615.2999999998</v>
      </c>
      <c r="H295" s="8">
        <f>H299+H339+H555+H579+H607+H623+H675+H687+H695+H707</f>
        <v>201092.60000000003</v>
      </c>
      <c r="I295" s="8">
        <f aca="true" t="shared" si="108" ref="I295:P295">I299+I339+I555+I579+I607+I623+I675+I687+I695+I707</f>
        <v>191795.4</v>
      </c>
      <c r="J295" s="8">
        <f t="shared" si="108"/>
        <v>225020.69999999995</v>
      </c>
      <c r="K295" s="8">
        <f t="shared" si="108"/>
        <v>222109.5</v>
      </c>
      <c r="L295" s="8">
        <f t="shared" si="108"/>
        <v>264695.5</v>
      </c>
      <c r="M295" s="8">
        <f t="shared" si="108"/>
        <v>265588.89999999997</v>
      </c>
      <c r="N295" s="8">
        <f t="shared" si="108"/>
        <v>197263.00000000003</v>
      </c>
      <c r="O295" s="8">
        <f t="shared" si="108"/>
        <v>225426.5</v>
      </c>
      <c r="P295" s="8">
        <f t="shared" si="108"/>
        <v>217623.2</v>
      </c>
    </row>
    <row r="296" spans="1:16" ht="7.5">
      <c r="A296" s="24"/>
      <c r="B296" s="24"/>
      <c r="C296" s="23"/>
      <c r="D296" s="23"/>
      <c r="E296" s="24"/>
      <c r="F296" s="11" t="s">
        <v>24</v>
      </c>
      <c r="G296" s="8">
        <f>SUM(H296:P296)</f>
        <v>10112367.200000001</v>
      </c>
      <c r="H296" s="8">
        <f>H300+H340+H556+H580+H608+H624+H676+H688+H696+H708</f>
        <v>1209872.9</v>
      </c>
      <c r="I296" s="8">
        <f aca="true" t="shared" si="109" ref="I296:P296">I300+I340+I556+I580+I608+I624+I676+I688+I696+I708</f>
        <v>1287118.0000000002</v>
      </c>
      <c r="J296" s="8">
        <f t="shared" si="109"/>
        <v>1155267.8</v>
      </c>
      <c r="K296" s="8">
        <f t="shared" si="109"/>
        <v>1011749.0000000001</v>
      </c>
      <c r="L296" s="8">
        <f t="shared" si="109"/>
        <v>1099424.4000000004</v>
      </c>
      <c r="M296" s="8">
        <f t="shared" si="109"/>
        <v>1119017.1</v>
      </c>
      <c r="N296" s="8">
        <f t="shared" si="109"/>
        <v>1076475.2</v>
      </c>
      <c r="O296" s="8">
        <f t="shared" si="109"/>
        <v>1076721.4000000001</v>
      </c>
      <c r="P296" s="8">
        <f t="shared" si="109"/>
        <v>1076721.4000000001</v>
      </c>
    </row>
    <row r="297" spans="1:16" ht="27" customHeight="1">
      <c r="A297" s="24"/>
      <c r="B297" s="24"/>
      <c r="C297" s="23"/>
      <c r="D297" s="23"/>
      <c r="E297" s="24"/>
      <c r="F297" s="11" t="s">
        <v>25</v>
      </c>
      <c r="G297" s="8">
        <f>SUM(H297:P297)</f>
        <v>1492044.2</v>
      </c>
      <c r="H297" s="8">
        <f>H301+H341+H557+H581+H609+H625+H677+H689+H697+H709</f>
        <v>94414.4</v>
      </c>
      <c r="I297" s="8">
        <f aca="true" t="shared" si="110" ref="I297:P297">I301+I341+I557+I581+I609+I625+I677+I689+I697+I709</f>
        <v>371230.7</v>
      </c>
      <c r="J297" s="8">
        <f t="shared" si="110"/>
        <v>182614.5</v>
      </c>
      <c r="K297" s="8">
        <f t="shared" si="110"/>
        <v>128425.09999999999</v>
      </c>
      <c r="L297" s="8">
        <f t="shared" si="110"/>
        <v>133033.4</v>
      </c>
      <c r="M297" s="8">
        <f t="shared" si="110"/>
        <v>143265.5</v>
      </c>
      <c r="N297" s="8">
        <f t="shared" si="110"/>
        <v>146492.2</v>
      </c>
      <c r="O297" s="8">
        <f t="shared" si="110"/>
        <v>146284.2</v>
      </c>
      <c r="P297" s="8">
        <f t="shared" si="110"/>
        <v>146284.2</v>
      </c>
    </row>
    <row r="298" spans="1:16" ht="7.5">
      <c r="A298" s="24" t="s">
        <v>138</v>
      </c>
      <c r="B298" s="24" t="s">
        <v>484</v>
      </c>
      <c r="C298" s="23" t="s">
        <v>139</v>
      </c>
      <c r="D298" s="23" t="s">
        <v>140</v>
      </c>
      <c r="E298" s="24" t="s">
        <v>447</v>
      </c>
      <c r="F298" s="11" t="s">
        <v>440</v>
      </c>
      <c r="G298" s="8">
        <f aca="true" t="shared" si="111" ref="G298:M298">G299+G300+G301</f>
        <v>10035224.000000002</v>
      </c>
      <c r="H298" s="8">
        <f t="shared" si="111"/>
        <v>938451.1</v>
      </c>
      <c r="I298" s="8">
        <f t="shared" si="111"/>
        <v>965404.1000000001</v>
      </c>
      <c r="J298" s="8">
        <f t="shared" si="111"/>
        <v>1022377.7999999999</v>
      </c>
      <c r="K298" s="8">
        <f t="shared" si="111"/>
        <v>1098739.2</v>
      </c>
      <c r="L298" s="8">
        <f t="shared" si="111"/>
        <v>1206150.4</v>
      </c>
      <c r="M298" s="8">
        <f t="shared" si="111"/>
        <v>1185319.0000000002</v>
      </c>
      <c r="N298" s="8">
        <f>N299+N300+N301</f>
        <v>1202392.8</v>
      </c>
      <c r="O298" s="8">
        <f>O299+O300+O301</f>
        <v>1208194.8</v>
      </c>
      <c r="P298" s="8">
        <f>P299+P300+P301</f>
        <v>1208194.8</v>
      </c>
    </row>
    <row r="299" spans="1:16" ht="7.5">
      <c r="A299" s="24"/>
      <c r="B299" s="24"/>
      <c r="C299" s="23"/>
      <c r="D299" s="23"/>
      <c r="E299" s="24"/>
      <c r="F299" s="11" t="s">
        <v>23</v>
      </c>
      <c r="G299" s="8">
        <f>SUM(H299:P299)</f>
        <v>1202852.2000000002</v>
      </c>
      <c r="H299" s="8">
        <f aca="true" t="shared" si="112" ref="H299:P299">H303+H311+H315+H319+H323+H327+H331+H335+H307</f>
        <v>104362.90000000001</v>
      </c>
      <c r="I299" s="8">
        <f t="shared" si="112"/>
        <v>108097.8</v>
      </c>
      <c r="J299" s="8">
        <f t="shared" si="112"/>
        <v>111846.09999999999</v>
      </c>
      <c r="K299" s="8">
        <f t="shared" si="112"/>
        <v>132486.7</v>
      </c>
      <c r="L299" s="8">
        <f t="shared" si="112"/>
        <v>161264.4</v>
      </c>
      <c r="M299" s="8">
        <f t="shared" si="112"/>
        <v>138086.5</v>
      </c>
      <c r="N299" s="8">
        <f t="shared" si="112"/>
        <v>145034.6</v>
      </c>
      <c r="O299" s="8">
        <f t="shared" si="112"/>
        <v>150836.6</v>
      </c>
      <c r="P299" s="8">
        <f t="shared" si="112"/>
        <v>150836.6</v>
      </c>
    </row>
    <row r="300" spans="1:16" ht="7.5">
      <c r="A300" s="24"/>
      <c r="B300" s="24"/>
      <c r="C300" s="23"/>
      <c r="D300" s="23"/>
      <c r="E300" s="24"/>
      <c r="F300" s="11" t="s">
        <v>24</v>
      </c>
      <c r="G300" s="8">
        <f>SUM(H300:P300)</f>
        <v>8321960.200000002</v>
      </c>
      <c r="H300" s="8">
        <f aca="true" t="shared" si="113" ref="H300:M301">H304+H312+H316+H320+H324+H328+H332+H336+H308</f>
        <v>834088.2</v>
      </c>
      <c r="I300" s="8">
        <f t="shared" si="113"/>
        <v>834637.2000000001</v>
      </c>
      <c r="J300" s="8">
        <f t="shared" si="113"/>
        <v>839110.5</v>
      </c>
      <c r="K300" s="8">
        <f t="shared" si="113"/>
        <v>894831.3</v>
      </c>
      <c r="L300" s="8">
        <f>L304+L312+L316+L320+L324+L328+L332+L336+L308</f>
        <v>976687.1000000001</v>
      </c>
      <c r="M300" s="8">
        <f t="shared" si="113"/>
        <v>978057.2000000001</v>
      </c>
      <c r="N300" s="8">
        <f aca="true" t="shared" si="114" ref="N300:P301">N304+N312+N316+N320+N324+N328+N332+N336+N308</f>
        <v>988182.9</v>
      </c>
      <c r="O300" s="8">
        <f t="shared" si="114"/>
        <v>988182.9</v>
      </c>
      <c r="P300" s="8">
        <f t="shared" si="114"/>
        <v>988182.9</v>
      </c>
    </row>
    <row r="301" spans="1:16" ht="15" customHeight="1">
      <c r="A301" s="24"/>
      <c r="B301" s="24"/>
      <c r="C301" s="23"/>
      <c r="D301" s="23"/>
      <c r="E301" s="24"/>
      <c r="F301" s="11" t="s">
        <v>25</v>
      </c>
      <c r="G301" s="8">
        <f>SUM(H301:P301)</f>
        <v>510411.6</v>
      </c>
      <c r="H301" s="8">
        <f t="shared" si="113"/>
        <v>0</v>
      </c>
      <c r="I301" s="8">
        <f t="shared" si="113"/>
        <v>22669.1</v>
      </c>
      <c r="J301" s="8">
        <f t="shared" si="113"/>
        <v>71421.2</v>
      </c>
      <c r="K301" s="8">
        <f t="shared" si="113"/>
        <v>71421.2</v>
      </c>
      <c r="L301" s="8">
        <f t="shared" si="113"/>
        <v>68198.9</v>
      </c>
      <c r="M301" s="8">
        <f t="shared" si="113"/>
        <v>69175.3</v>
      </c>
      <c r="N301" s="8">
        <f t="shared" si="114"/>
        <v>69175.3</v>
      </c>
      <c r="O301" s="8">
        <f t="shared" si="114"/>
        <v>69175.3</v>
      </c>
      <c r="P301" s="8">
        <f t="shared" si="114"/>
        <v>69175.3</v>
      </c>
    </row>
    <row r="302" spans="1:16" ht="7.5">
      <c r="A302" s="24" t="s">
        <v>141</v>
      </c>
      <c r="B302" s="24" t="s">
        <v>485</v>
      </c>
      <c r="C302" s="23" t="s">
        <v>32</v>
      </c>
      <c r="D302" s="23" t="s">
        <v>142</v>
      </c>
      <c r="E302" s="24" t="s">
        <v>445</v>
      </c>
      <c r="F302" s="11" t="s">
        <v>440</v>
      </c>
      <c r="G302" s="8">
        <f aca="true" t="shared" si="115" ref="G302:P302">G303+G304+G305</f>
        <v>60036.2</v>
      </c>
      <c r="H302" s="8">
        <f t="shared" si="115"/>
        <v>4658.6</v>
      </c>
      <c r="I302" s="8">
        <f t="shared" si="115"/>
        <v>6342.6</v>
      </c>
      <c r="J302" s="8">
        <f t="shared" si="115"/>
        <v>6361.5</v>
      </c>
      <c r="K302" s="8">
        <f t="shared" si="115"/>
        <v>6734.4</v>
      </c>
      <c r="L302" s="8">
        <f t="shared" si="115"/>
        <v>7174.7</v>
      </c>
      <c r="M302" s="8">
        <f t="shared" si="115"/>
        <v>7191.1</v>
      </c>
      <c r="N302" s="8">
        <f t="shared" si="115"/>
        <v>7191.1</v>
      </c>
      <c r="O302" s="8">
        <f t="shared" si="115"/>
        <v>7191.1</v>
      </c>
      <c r="P302" s="8">
        <f t="shared" si="115"/>
        <v>7191.1</v>
      </c>
    </row>
    <row r="303" spans="1:16" ht="7.5">
      <c r="A303" s="24"/>
      <c r="B303" s="24"/>
      <c r="C303" s="23"/>
      <c r="D303" s="23"/>
      <c r="E303" s="24"/>
      <c r="F303" s="11" t="s">
        <v>23</v>
      </c>
      <c r="G303" s="8">
        <f>SUM(H303:P303)</f>
        <v>60036.2</v>
      </c>
      <c r="H303" s="8">
        <v>4658.6</v>
      </c>
      <c r="I303" s="8">
        <v>6342.6</v>
      </c>
      <c r="J303" s="8">
        <v>6361.5</v>
      </c>
      <c r="K303" s="8">
        <v>6734.4</v>
      </c>
      <c r="L303" s="8">
        <v>7174.7</v>
      </c>
      <c r="M303" s="8">
        <v>7191.1</v>
      </c>
      <c r="N303" s="8">
        <f>M303</f>
        <v>7191.1</v>
      </c>
      <c r="O303" s="8">
        <f>N303</f>
        <v>7191.1</v>
      </c>
      <c r="P303" s="8">
        <f>O303</f>
        <v>7191.1</v>
      </c>
    </row>
    <row r="304" spans="1:16" ht="7.5">
      <c r="A304" s="24"/>
      <c r="B304" s="24"/>
      <c r="C304" s="23"/>
      <c r="D304" s="23"/>
      <c r="E304" s="24"/>
      <c r="F304" s="11" t="s">
        <v>24</v>
      </c>
      <c r="G304" s="8">
        <f>SUM(H304:P304)</f>
        <v>0</v>
      </c>
      <c r="H304" s="8"/>
      <c r="I304" s="8"/>
      <c r="J304" s="8"/>
      <c r="K304" s="8"/>
      <c r="L304" s="8"/>
      <c r="M304" s="8"/>
      <c r="N304" s="8"/>
      <c r="O304" s="8"/>
      <c r="P304" s="8"/>
    </row>
    <row r="305" spans="1:16" ht="7.5">
      <c r="A305" s="24"/>
      <c r="B305" s="24"/>
      <c r="C305" s="23"/>
      <c r="D305" s="23"/>
      <c r="E305" s="24"/>
      <c r="F305" s="11" t="s">
        <v>25</v>
      </c>
      <c r="G305" s="8">
        <f>SUM(H305:P305)</f>
        <v>0</v>
      </c>
      <c r="H305" s="8"/>
      <c r="I305" s="8"/>
      <c r="J305" s="8"/>
      <c r="K305" s="8"/>
      <c r="L305" s="8"/>
      <c r="M305" s="8"/>
      <c r="N305" s="8"/>
      <c r="O305" s="8"/>
      <c r="P305" s="8"/>
    </row>
    <row r="306" spans="1:16" ht="7.5">
      <c r="A306" s="24"/>
      <c r="B306" s="24"/>
      <c r="C306" s="23" t="s">
        <v>143</v>
      </c>
      <c r="D306" s="23"/>
      <c r="E306" s="24"/>
      <c r="F306" s="11" t="s">
        <v>440</v>
      </c>
      <c r="G306" s="8">
        <f aca="true" t="shared" si="116" ref="G306:P306">G307+G308+G309</f>
        <v>1123210.4</v>
      </c>
      <c r="H306" s="8">
        <f t="shared" si="116"/>
        <v>97639.1</v>
      </c>
      <c r="I306" s="8">
        <f t="shared" si="116"/>
        <v>100003.7</v>
      </c>
      <c r="J306" s="8">
        <f t="shared" si="116"/>
        <v>102159.7</v>
      </c>
      <c r="K306" s="8">
        <f t="shared" si="116"/>
        <v>124253.7</v>
      </c>
      <c r="L306" s="8">
        <f t="shared" si="116"/>
        <v>152052.3</v>
      </c>
      <c r="M306" s="8">
        <f t="shared" si="116"/>
        <v>128663.4</v>
      </c>
      <c r="N306" s="8">
        <f t="shared" si="116"/>
        <v>135611.5</v>
      </c>
      <c r="O306" s="8">
        <f t="shared" si="116"/>
        <v>141413.5</v>
      </c>
      <c r="P306" s="8">
        <f t="shared" si="116"/>
        <v>141413.5</v>
      </c>
    </row>
    <row r="307" spans="1:16" ht="7.5">
      <c r="A307" s="24"/>
      <c r="B307" s="24"/>
      <c r="C307" s="23"/>
      <c r="D307" s="23"/>
      <c r="E307" s="24"/>
      <c r="F307" s="11" t="s">
        <v>23</v>
      </c>
      <c r="G307" s="8">
        <f>SUM(H307:P307)</f>
        <v>1123210.4</v>
      </c>
      <c r="H307" s="8">
        <v>97639.1</v>
      </c>
      <c r="I307" s="8">
        <v>100003.7</v>
      </c>
      <c r="J307" s="8">
        <v>102159.7</v>
      </c>
      <c r="K307" s="8">
        <v>124253.7</v>
      </c>
      <c r="L307" s="8">
        <v>152052.3</v>
      </c>
      <c r="M307" s="8">
        <v>128663.4</v>
      </c>
      <c r="N307" s="8">
        <v>135611.5</v>
      </c>
      <c r="O307" s="8">
        <v>141413.5</v>
      </c>
      <c r="P307" s="8">
        <f>O307</f>
        <v>141413.5</v>
      </c>
    </row>
    <row r="308" spans="1:16" ht="7.5">
      <c r="A308" s="24"/>
      <c r="B308" s="24"/>
      <c r="C308" s="23"/>
      <c r="D308" s="23"/>
      <c r="E308" s="24"/>
      <c r="F308" s="11" t="s">
        <v>24</v>
      </c>
      <c r="G308" s="8">
        <f>SUM(H308:P308)</f>
        <v>0</v>
      </c>
      <c r="H308" s="8"/>
      <c r="I308" s="8"/>
      <c r="J308" s="8"/>
      <c r="K308" s="8"/>
      <c r="L308" s="8"/>
      <c r="M308" s="8"/>
      <c r="N308" s="8"/>
      <c r="O308" s="8"/>
      <c r="P308" s="8"/>
    </row>
    <row r="309" spans="1:16" ht="7.5">
      <c r="A309" s="24"/>
      <c r="B309" s="24"/>
      <c r="C309" s="23"/>
      <c r="D309" s="23"/>
      <c r="E309" s="24"/>
      <c r="F309" s="11" t="s">
        <v>25</v>
      </c>
      <c r="G309" s="8">
        <f>SUM(H309:P309)</f>
        <v>0</v>
      </c>
      <c r="H309" s="8"/>
      <c r="I309" s="8"/>
      <c r="J309" s="8"/>
      <c r="K309" s="8"/>
      <c r="L309" s="8"/>
      <c r="M309" s="8"/>
      <c r="N309" s="8"/>
      <c r="O309" s="8"/>
      <c r="P309" s="8"/>
    </row>
    <row r="310" spans="1:16" ht="7.5">
      <c r="A310" s="24" t="s">
        <v>144</v>
      </c>
      <c r="B310" s="24" t="s">
        <v>36</v>
      </c>
      <c r="C310" s="23" t="s">
        <v>32</v>
      </c>
      <c r="D310" s="23" t="s">
        <v>145</v>
      </c>
      <c r="E310" s="24" t="s">
        <v>445</v>
      </c>
      <c r="F310" s="11" t="s">
        <v>440</v>
      </c>
      <c r="G310" s="8">
        <f aca="true" t="shared" si="117" ref="G310:P310">G311+G312+G313</f>
        <v>39.3</v>
      </c>
      <c r="H310" s="8">
        <f t="shared" si="117"/>
        <v>0</v>
      </c>
      <c r="I310" s="8">
        <f t="shared" si="117"/>
        <v>39.3</v>
      </c>
      <c r="J310" s="8">
        <f t="shared" si="117"/>
        <v>0</v>
      </c>
      <c r="K310" s="8">
        <f t="shared" si="117"/>
        <v>0</v>
      </c>
      <c r="L310" s="8">
        <f t="shared" si="117"/>
        <v>0</v>
      </c>
      <c r="M310" s="8">
        <f t="shared" si="117"/>
        <v>0</v>
      </c>
      <c r="N310" s="8">
        <f t="shared" si="117"/>
        <v>0</v>
      </c>
      <c r="O310" s="8">
        <f t="shared" si="117"/>
        <v>0</v>
      </c>
      <c r="P310" s="8">
        <f t="shared" si="117"/>
        <v>0</v>
      </c>
    </row>
    <row r="311" spans="1:16" ht="7.5">
      <c r="A311" s="24"/>
      <c r="B311" s="24"/>
      <c r="C311" s="23"/>
      <c r="D311" s="23"/>
      <c r="E311" s="24"/>
      <c r="F311" s="11" t="s">
        <v>23</v>
      </c>
      <c r="G311" s="8">
        <f>SUM(H311:P311)</f>
        <v>0</v>
      </c>
      <c r="H311" s="8"/>
      <c r="I311" s="8"/>
      <c r="J311" s="8"/>
      <c r="K311" s="8"/>
      <c r="L311" s="8"/>
      <c r="M311" s="8"/>
      <c r="N311" s="8"/>
      <c r="O311" s="8"/>
      <c r="P311" s="8"/>
    </row>
    <row r="312" spans="1:16" ht="7.5">
      <c r="A312" s="24"/>
      <c r="B312" s="24"/>
      <c r="C312" s="23"/>
      <c r="D312" s="23"/>
      <c r="E312" s="24"/>
      <c r="F312" s="11" t="s">
        <v>24</v>
      </c>
      <c r="G312" s="8">
        <f>SUM(H312:P312)</f>
        <v>39.3</v>
      </c>
      <c r="H312" s="8"/>
      <c r="I312" s="8">
        <v>39.3</v>
      </c>
      <c r="J312" s="8"/>
      <c r="K312" s="8"/>
      <c r="L312" s="8"/>
      <c r="M312" s="8"/>
      <c r="N312" s="8"/>
      <c r="O312" s="8"/>
      <c r="P312" s="8"/>
    </row>
    <row r="313" spans="1:16" ht="7.5">
      <c r="A313" s="24"/>
      <c r="B313" s="24"/>
      <c r="C313" s="23"/>
      <c r="D313" s="23"/>
      <c r="E313" s="24"/>
      <c r="F313" s="11" t="s">
        <v>25</v>
      </c>
      <c r="G313" s="8">
        <f>SUM(H313:P313)</f>
        <v>0</v>
      </c>
      <c r="H313" s="8"/>
      <c r="I313" s="8"/>
      <c r="J313" s="8"/>
      <c r="K313" s="8"/>
      <c r="L313" s="8"/>
      <c r="M313" s="8"/>
      <c r="N313" s="8"/>
      <c r="O313" s="8"/>
      <c r="P313" s="8"/>
    </row>
    <row r="314" spans="1:16" ht="7.5">
      <c r="A314" s="24"/>
      <c r="B314" s="24"/>
      <c r="C314" s="23" t="s">
        <v>143</v>
      </c>
      <c r="D314" s="23"/>
      <c r="E314" s="24"/>
      <c r="F314" s="11" t="s">
        <v>440</v>
      </c>
      <c r="G314" s="8">
        <f aca="true" t="shared" si="118" ref="G314:P314">G315+G316+G317</f>
        <v>10701.7</v>
      </c>
      <c r="H314" s="8">
        <f t="shared" si="118"/>
        <v>0</v>
      </c>
      <c r="I314" s="8">
        <f t="shared" si="118"/>
        <v>10701.7</v>
      </c>
      <c r="J314" s="8">
        <f t="shared" si="118"/>
        <v>0</v>
      </c>
      <c r="K314" s="8">
        <f t="shared" si="118"/>
        <v>0</v>
      </c>
      <c r="L314" s="8">
        <f t="shared" si="118"/>
        <v>0</v>
      </c>
      <c r="M314" s="8">
        <f t="shared" si="118"/>
        <v>0</v>
      </c>
      <c r="N314" s="8">
        <f t="shared" si="118"/>
        <v>0</v>
      </c>
      <c r="O314" s="8">
        <f t="shared" si="118"/>
        <v>0</v>
      </c>
      <c r="P314" s="8">
        <f t="shared" si="118"/>
        <v>0</v>
      </c>
    </row>
    <row r="315" spans="1:16" ht="7.5">
      <c r="A315" s="24"/>
      <c r="B315" s="24"/>
      <c r="C315" s="23"/>
      <c r="D315" s="23"/>
      <c r="E315" s="24"/>
      <c r="F315" s="11" t="s">
        <v>23</v>
      </c>
      <c r="G315" s="8">
        <f>SUM(H315:P315)</f>
        <v>0</v>
      </c>
      <c r="H315" s="8"/>
      <c r="I315" s="8"/>
      <c r="J315" s="8"/>
      <c r="K315" s="8"/>
      <c r="L315" s="8"/>
      <c r="M315" s="8"/>
      <c r="N315" s="8"/>
      <c r="O315" s="8"/>
      <c r="P315" s="8"/>
    </row>
    <row r="316" spans="1:16" ht="7.5">
      <c r="A316" s="24"/>
      <c r="B316" s="24"/>
      <c r="C316" s="23"/>
      <c r="D316" s="23"/>
      <c r="E316" s="24"/>
      <c r="F316" s="11" t="s">
        <v>24</v>
      </c>
      <c r="G316" s="8">
        <f>SUM(H316:P316)</f>
        <v>10701.7</v>
      </c>
      <c r="H316" s="8"/>
      <c r="I316" s="8">
        <v>10701.7</v>
      </c>
      <c r="J316" s="8"/>
      <c r="K316" s="8"/>
      <c r="L316" s="8"/>
      <c r="M316" s="8"/>
      <c r="N316" s="8"/>
      <c r="O316" s="8"/>
      <c r="P316" s="8"/>
    </row>
    <row r="317" spans="1:16" ht="7.5">
      <c r="A317" s="24"/>
      <c r="B317" s="24"/>
      <c r="C317" s="23"/>
      <c r="D317" s="23"/>
      <c r="E317" s="24"/>
      <c r="F317" s="11" t="s">
        <v>25</v>
      </c>
      <c r="G317" s="8">
        <f>SUM(H317:P317)</f>
        <v>0</v>
      </c>
      <c r="H317" s="8"/>
      <c r="I317" s="8"/>
      <c r="J317" s="8"/>
      <c r="K317" s="8"/>
      <c r="L317" s="8"/>
      <c r="M317" s="8"/>
      <c r="N317" s="8"/>
      <c r="O317" s="8"/>
      <c r="P317" s="8"/>
    </row>
    <row r="318" spans="1:16" ht="7.5">
      <c r="A318" s="24" t="s">
        <v>146</v>
      </c>
      <c r="B318" s="24" t="s">
        <v>39</v>
      </c>
      <c r="C318" s="23" t="s">
        <v>32</v>
      </c>
      <c r="D318" s="23" t="s">
        <v>147</v>
      </c>
      <c r="E318" s="24" t="s">
        <v>443</v>
      </c>
      <c r="F318" s="11" t="s">
        <v>440</v>
      </c>
      <c r="G318" s="8">
        <f aca="true" t="shared" si="119" ref="G318:P318">G319+G320+G321</f>
        <v>325911.5</v>
      </c>
      <c r="H318" s="8">
        <f t="shared" si="119"/>
        <v>18822.7</v>
      </c>
      <c r="I318" s="8">
        <f t="shared" si="119"/>
        <v>33880.9</v>
      </c>
      <c r="J318" s="8">
        <f t="shared" si="119"/>
        <v>49257.5</v>
      </c>
      <c r="K318" s="8">
        <f t="shared" si="119"/>
        <v>30048.1</v>
      </c>
      <c r="L318" s="8">
        <f t="shared" si="119"/>
        <v>52660.6</v>
      </c>
      <c r="M318" s="8">
        <f t="shared" si="119"/>
        <v>34611.8</v>
      </c>
      <c r="N318" s="8">
        <f t="shared" si="119"/>
        <v>35543.3</v>
      </c>
      <c r="O318" s="8">
        <f t="shared" si="119"/>
        <v>35543.3</v>
      </c>
      <c r="P318" s="8">
        <f t="shared" si="119"/>
        <v>35543.3</v>
      </c>
    </row>
    <row r="319" spans="1:16" ht="7.5">
      <c r="A319" s="24"/>
      <c r="B319" s="24"/>
      <c r="C319" s="23"/>
      <c r="D319" s="23"/>
      <c r="E319" s="24"/>
      <c r="F319" s="11" t="s">
        <v>23</v>
      </c>
      <c r="G319" s="8">
        <f>SUM(H319:P319)</f>
        <v>0</v>
      </c>
      <c r="H319" s="8"/>
      <c r="I319" s="8"/>
      <c r="J319" s="8"/>
      <c r="K319" s="8"/>
      <c r="L319" s="8"/>
      <c r="M319" s="8"/>
      <c r="N319" s="8"/>
      <c r="O319" s="8"/>
      <c r="P319" s="8"/>
    </row>
    <row r="320" spans="1:16" ht="7.5">
      <c r="A320" s="24"/>
      <c r="B320" s="24"/>
      <c r="C320" s="23"/>
      <c r="D320" s="23"/>
      <c r="E320" s="24"/>
      <c r="F320" s="11" t="s">
        <v>24</v>
      </c>
      <c r="G320" s="8">
        <f>SUM(H320:P320)</f>
        <v>325911.5</v>
      </c>
      <c r="H320" s="8">
        <v>18822.7</v>
      </c>
      <c r="I320" s="8">
        <v>33880.9</v>
      </c>
      <c r="J320" s="8">
        <v>49257.5</v>
      </c>
      <c r="K320" s="8">
        <v>30048.1</v>
      </c>
      <c r="L320" s="8">
        <v>52660.6</v>
      </c>
      <c r="M320" s="8">
        <v>34611.8</v>
      </c>
      <c r="N320" s="8">
        <v>35543.3</v>
      </c>
      <c r="O320" s="8">
        <v>35543.3</v>
      </c>
      <c r="P320" s="8">
        <f>O320</f>
        <v>35543.3</v>
      </c>
    </row>
    <row r="321" spans="1:16" ht="8.25" customHeight="1">
      <c r="A321" s="24"/>
      <c r="B321" s="24"/>
      <c r="C321" s="23"/>
      <c r="D321" s="23"/>
      <c r="E321" s="24"/>
      <c r="F321" s="11" t="s">
        <v>25</v>
      </c>
      <c r="G321" s="8">
        <f>SUM(H321:P321)</f>
        <v>0</v>
      </c>
      <c r="H321" s="8"/>
      <c r="I321" s="8"/>
      <c r="J321" s="8"/>
      <c r="K321" s="8"/>
      <c r="L321" s="8"/>
      <c r="M321" s="8"/>
      <c r="N321" s="8"/>
      <c r="O321" s="8"/>
      <c r="P321" s="8"/>
    </row>
    <row r="322" spans="1:16" ht="7.5">
      <c r="A322" s="24"/>
      <c r="B322" s="24"/>
      <c r="C322" s="23" t="s">
        <v>143</v>
      </c>
      <c r="D322" s="23" t="s">
        <v>147</v>
      </c>
      <c r="E322" s="24" t="s">
        <v>443</v>
      </c>
      <c r="F322" s="11" t="s">
        <v>440</v>
      </c>
      <c r="G322" s="8">
        <f aca="true" t="shared" si="120" ref="G322:P322">G323+G324+G325</f>
        <v>7592595.499999998</v>
      </c>
      <c r="H322" s="8">
        <f t="shared" si="120"/>
        <v>779905.1</v>
      </c>
      <c r="I322" s="8">
        <f t="shared" si="120"/>
        <v>753741.3</v>
      </c>
      <c r="J322" s="8">
        <f t="shared" si="120"/>
        <v>756546.7</v>
      </c>
      <c r="K322" s="8">
        <f t="shared" si="120"/>
        <v>826214.3</v>
      </c>
      <c r="L322" s="8">
        <f t="shared" si="120"/>
        <v>880279.8</v>
      </c>
      <c r="M322" s="8">
        <f t="shared" si="120"/>
        <v>892270.5</v>
      </c>
      <c r="N322" s="8">
        <f t="shared" si="120"/>
        <v>901212.6</v>
      </c>
      <c r="O322" s="8">
        <f t="shared" si="120"/>
        <v>901212.6</v>
      </c>
      <c r="P322" s="8">
        <f t="shared" si="120"/>
        <v>901212.6</v>
      </c>
    </row>
    <row r="323" spans="1:16" ht="7.5">
      <c r="A323" s="24"/>
      <c r="B323" s="24"/>
      <c r="C323" s="23"/>
      <c r="D323" s="23"/>
      <c r="E323" s="24"/>
      <c r="F323" s="11" t="s">
        <v>23</v>
      </c>
      <c r="G323" s="8">
        <f>SUM(H323:P323)</f>
        <v>0</v>
      </c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7.5">
      <c r="A324" s="24"/>
      <c r="B324" s="24"/>
      <c r="C324" s="23"/>
      <c r="D324" s="23"/>
      <c r="E324" s="24"/>
      <c r="F324" s="11" t="s">
        <v>24</v>
      </c>
      <c r="G324" s="8">
        <f>SUM(H324:P324)</f>
        <v>7592595.499999998</v>
      </c>
      <c r="H324" s="8">
        <v>779905.1</v>
      </c>
      <c r="I324" s="8">
        <v>753741.3</v>
      </c>
      <c r="J324" s="8">
        <v>756546.7</v>
      </c>
      <c r="K324" s="8">
        <v>826214.3</v>
      </c>
      <c r="L324" s="8">
        <v>880279.8</v>
      </c>
      <c r="M324" s="8">
        <v>892270.5</v>
      </c>
      <c r="N324" s="8">
        <v>901212.6</v>
      </c>
      <c r="O324" s="8">
        <v>901212.6</v>
      </c>
      <c r="P324" s="8">
        <f>O324</f>
        <v>901212.6</v>
      </c>
    </row>
    <row r="325" spans="1:16" ht="9" customHeight="1">
      <c r="A325" s="24"/>
      <c r="B325" s="24"/>
      <c r="C325" s="23"/>
      <c r="D325" s="23"/>
      <c r="E325" s="24"/>
      <c r="F325" s="11" t="s">
        <v>25</v>
      </c>
      <c r="G325" s="8">
        <f>SUM(H325:P325)</f>
        <v>0</v>
      </c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7.5">
      <c r="A326" s="24"/>
      <c r="B326" s="24"/>
      <c r="C326" s="23" t="s">
        <v>41</v>
      </c>
      <c r="D326" s="23" t="s">
        <v>147</v>
      </c>
      <c r="E326" s="24" t="s">
        <v>452</v>
      </c>
      <c r="F326" s="11" t="s">
        <v>440</v>
      </c>
      <c r="G326" s="8">
        <f aca="true" t="shared" si="121" ref="G326:P326">G327+G328+G329</f>
        <v>183916.6</v>
      </c>
      <c r="H326" s="8">
        <f t="shared" si="121"/>
        <v>13902.3</v>
      </c>
      <c r="I326" s="8">
        <f t="shared" si="121"/>
        <v>16473.3</v>
      </c>
      <c r="J326" s="8">
        <f t="shared" si="121"/>
        <v>16658.4</v>
      </c>
      <c r="K326" s="8">
        <f t="shared" si="121"/>
        <v>20086.8</v>
      </c>
      <c r="L326" s="8">
        <f t="shared" si="121"/>
        <v>21452.3</v>
      </c>
      <c r="M326" s="8">
        <f t="shared" si="121"/>
        <v>23646.8</v>
      </c>
      <c r="N326" s="8">
        <f t="shared" si="121"/>
        <v>23898.9</v>
      </c>
      <c r="O326" s="8">
        <f t="shared" si="121"/>
        <v>23898.9</v>
      </c>
      <c r="P326" s="8">
        <f t="shared" si="121"/>
        <v>23898.9</v>
      </c>
    </row>
    <row r="327" spans="1:16" ht="7.5">
      <c r="A327" s="24"/>
      <c r="B327" s="24"/>
      <c r="C327" s="23"/>
      <c r="D327" s="23"/>
      <c r="E327" s="24"/>
      <c r="F327" s="11" t="s">
        <v>23</v>
      </c>
      <c r="G327" s="8">
        <f>SUM(H327:P327)</f>
        <v>0</v>
      </c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7.5">
      <c r="A328" s="24"/>
      <c r="B328" s="24"/>
      <c r="C328" s="23"/>
      <c r="D328" s="23"/>
      <c r="E328" s="24"/>
      <c r="F328" s="11" t="s">
        <v>24</v>
      </c>
      <c r="G328" s="8">
        <f>SUM(H328:P328)</f>
        <v>183916.6</v>
      </c>
      <c r="H328" s="8">
        <v>13902.3</v>
      </c>
      <c r="I328" s="8">
        <v>16473.3</v>
      </c>
      <c r="J328" s="8">
        <v>16658.4</v>
      </c>
      <c r="K328" s="8">
        <v>20086.8</v>
      </c>
      <c r="L328" s="8">
        <v>21452.3</v>
      </c>
      <c r="M328" s="8">
        <v>23646.8</v>
      </c>
      <c r="N328" s="8">
        <v>23898.9</v>
      </c>
      <c r="O328" s="8">
        <v>23898.9</v>
      </c>
      <c r="P328" s="8">
        <f>O328</f>
        <v>23898.9</v>
      </c>
    </row>
    <row r="329" spans="1:16" ht="7.5" customHeight="1">
      <c r="A329" s="24"/>
      <c r="B329" s="24"/>
      <c r="C329" s="23"/>
      <c r="D329" s="23"/>
      <c r="E329" s="24"/>
      <c r="F329" s="11" t="s">
        <v>25</v>
      </c>
      <c r="G329" s="8">
        <f>SUM(H329:P329)</f>
        <v>0</v>
      </c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7.5">
      <c r="A330" s="24" t="s">
        <v>148</v>
      </c>
      <c r="B330" s="24" t="s">
        <v>486</v>
      </c>
      <c r="C330" s="23" t="s">
        <v>143</v>
      </c>
      <c r="D330" s="23" t="s">
        <v>149</v>
      </c>
      <c r="E330" s="24" t="s">
        <v>443</v>
      </c>
      <c r="F330" s="11" t="s">
        <v>440</v>
      </c>
      <c r="G330" s="8">
        <f aca="true" t="shared" si="122" ref="G330:L330">G331+G332+G333</f>
        <v>228401.20000000004</v>
      </c>
      <c r="H330" s="8">
        <f t="shared" si="122"/>
        <v>23523.3</v>
      </c>
      <c r="I330" s="8">
        <f t="shared" si="122"/>
        <v>21552.2</v>
      </c>
      <c r="J330" s="8">
        <f t="shared" si="122"/>
        <v>19972.800000000003</v>
      </c>
      <c r="K330" s="8">
        <f t="shared" si="122"/>
        <v>19980.699999999997</v>
      </c>
      <c r="L330" s="8">
        <f t="shared" si="122"/>
        <v>24331.800000000003</v>
      </c>
      <c r="M330" s="8">
        <f>M331+M332+M333</f>
        <v>29760.1</v>
      </c>
      <c r="N330" s="8">
        <f>N331+N332+N333</f>
        <v>29760.1</v>
      </c>
      <c r="O330" s="8">
        <f>O331+O332+O333</f>
        <v>29760.1</v>
      </c>
      <c r="P330" s="8">
        <f>P331+P332+P333</f>
        <v>29760.1</v>
      </c>
    </row>
    <row r="331" spans="1:16" ht="7.5">
      <c r="A331" s="24"/>
      <c r="B331" s="24"/>
      <c r="C331" s="23"/>
      <c r="D331" s="23"/>
      <c r="E331" s="24"/>
      <c r="F331" s="11" t="s">
        <v>23</v>
      </c>
      <c r="G331" s="8">
        <f>SUM(H331:P331)</f>
        <v>19605.6</v>
      </c>
      <c r="H331" s="8">
        <v>2065.2</v>
      </c>
      <c r="I331" s="8">
        <v>1751.5</v>
      </c>
      <c r="J331" s="8">
        <v>3324.9</v>
      </c>
      <c r="K331" s="8">
        <v>1498.6</v>
      </c>
      <c r="L331" s="8">
        <v>2037.4</v>
      </c>
      <c r="M331" s="8">
        <v>2232</v>
      </c>
      <c r="N331" s="8">
        <f>M331</f>
        <v>2232</v>
      </c>
      <c r="O331" s="8">
        <v>2232</v>
      </c>
      <c r="P331" s="8">
        <f>O331</f>
        <v>2232</v>
      </c>
    </row>
    <row r="332" spans="1:16" ht="7.5">
      <c r="A332" s="24"/>
      <c r="B332" s="24"/>
      <c r="C332" s="23"/>
      <c r="D332" s="23"/>
      <c r="E332" s="24"/>
      <c r="F332" s="11" t="s">
        <v>24</v>
      </c>
      <c r="G332" s="8">
        <f>SUM(H332:P332)</f>
        <v>208795.60000000003</v>
      </c>
      <c r="H332" s="8">
        <v>21458.1</v>
      </c>
      <c r="I332" s="8">
        <v>19800.7</v>
      </c>
      <c r="J332" s="8">
        <v>16647.9</v>
      </c>
      <c r="K332" s="8">
        <v>18482.1</v>
      </c>
      <c r="L332" s="8">
        <v>22294.4</v>
      </c>
      <c r="M332" s="8">
        <v>27528.1</v>
      </c>
      <c r="N332" s="8">
        <v>27528.1</v>
      </c>
      <c r="O332" s="8">
        <v>27528.1</v>
      </c>
      <c r="P332" s="8">
        <f>O332</f>
        <v>27528.1</v>
      </c>
    </row>
    <row r="333" spans="1:16" ht="117" customHeight="1">
      <c r="A333" s="24"/>
      <c r="B333" s="24"/>
      <c r="C333" s="23"/>
      <c r="D333" s="23"/>
      <c r="E333" s="24"/>
      <c r="F333" s="11" t="s">
        <v>25</v>
      </c>
      <c r="G333" s="8">
        <f>SUM(H333:P333)</f>
        <v>0</v>
      </c>
      <c r="H333" s="8"/>
      <c r="I333" s="8"/>
      <c r="J333" s="8"/>
      <c r="K333" s="8"/>
      <c r="L333" s="8"/>
      <c r="M333" s="8"/>
      <c r="N333" s="8"/>
      <c r="O333" s="8"/>
      <c r="P333" s="8"/>
    </row>
    <row r="334" spans="1:16" ht="7.5">
      <c r="A334" s="24" t="s">
        <v>150</v>
      </c>
      <c r="B334" s="24" t="s">
        <v>558</v>
      </c>
      <c r="C334" s="23" t="s">
        <v>143</v>
      </c>
      <c r="D334" s="23" t="s">
        <v>151</v>
      </c>
      <c r="E334" s="24" t="s">
        <v>34</v>
      </c>
      <c r="F334" s="11" t="s">
        <v>22</v>
      </c>
      <c r="G334" s="8">
        <f aca="true" t="shared" si="123" ref="G334:P334">G335+G336+G337</f>
        <v>510411.6</v>
      </c>
      <c r="H334" s="8">
        <f t="shared" si="123"/>
        <v>0</v>
      </c>
      <c r="I334" s="8">
        <f t="shared" si="123"/>
        <v>22669.1</v>
      </c>
      <c r="J334" s="8">
        <f t="shared" si="123"/>
        <v>71421.2</v>
      </c>
      <c r="K334" s="8">
        <f t="shared" si="123"/>
        <v>71421.2</v>
      </c>
      <c r="L334" s="8">
        <f t="shared" si="123"/>
        <v>68198.9</v>
      </c>
      <c r="M334" s="8">
        <f t="shared" si="123"/>
        <v>69175.3</v>
      </c>
      <c r="N334" s="8">
        <f t="shared" si="123"/>
        <v>69175.3</v>
      </c>
      <c r="O334" s="8">
        <f t="shared" si="123"/>
        <v>69175.3</v>
      </c>
      <c r="P334" s="8">
        <f t="shared" si="123"/>
        <v>69175.3</v>
      </c>
    </row>
    <row r="335" spans="1:16" ht="7.5">
      <c r="A335" s="24"/>
      <c r="B335" s="24"/>
      <c r="C335" s="23"/>
      <c r="D335" s="23"/>
      <c r="E335" s="24"/>
      <c r="F335" s="11" t="s">
        <v>23</v>
      </c>
      <c r="G335" s="8">
        <f>SUM(H335:P335)</f>
        <v>0</v>
      </c>
      <c r="H335" s="8"/>
      <c r="I335" s="8"/>
      <c r="J335" s="8"/>
      <c r="K335" s="8"/>
      <c r="L335" s="8"/>
      <c r="M335" s="8"/>
      <c r="N335" s="8"/>
      <c r="O335" s="8"/>
      <c r="P335" s="8"/>
    </row>
    <row r="336" spans="1:16" ht="7.5">
      <c r="A336" s="24"/>
      <c r="B336" s="24"/>
      <c r="C336" s="23"/>
      <c r="D336" s="23"/>
      <c r="E336" s="24"/>
      <c r="F336" s="11" t="s">
        <v>24</v>
      </c>
      <c r="G336" s="8">
        <f>SUM(H336:P336)</f>
        <v>0</v>
      </c>
      <c r="H336" s="8"/>
      <c r="I336" s="8"/>
      <c r="J336" s="8"/>
      <c r="K336" s="8"/>
      <c r="L336" s="8"/>
      <c r="M336" s="8"/>
      <c r="N336" s="8"/>
      <c r="O336" s="8"/>
      <c r="P336" s="8"/>
    </row>
    <row r="337" spans="1:16" ht="16.5" customHeight="1">
      <c r="A337" s="24"/>
      <c r="B337" s="24"/>
      <c r="C337" s="23"/>
      <c r="D337" s="23"/>
      <c r="E337" s="24"/>
      <c r="F337" s="11" t="s">
        <v>25</v>
      </c>
      <c r="G337" s="8">
        <f>SUM(H337:P337)</f>
        <v>510411.6</v>
      </c>
      <c r="H337" s="8"/>
      <c r="I337" s="8">
        <v>22669.1</v>
      </c>
      <c r="J337" s="8">
        <v>71421.2</v>
      </c>
      <c r="K337" s="8">
        <v>71421.2</v>
      </c>
      <c r="L337" s="8">
        <v>68198.9</v>
      </c>
      <c r="M337" s="8">
        <v>69175.3</v>
      </c>
      <c r="N337" s="8">
        <f>M337</f>
        <v>69175.3</v>
      </c>
      <c r="O337" s="8">
        <v>69175.3</v>
      </c>
      <c r="P337" s="8">
        <v>69175.3</v>
      </c>
    </row>
    <row r="338" spans="1:16" ht="7.5">
      <c r="A338" s="24" t="s">
        <v>152</v>
      </c>
      <c r="B338" s="24" t="s">
        <v>487</v>
      </c>
      <c r="C338" s="23" t="s">
        <v>139</v>
      </c>
      <c r="D338" s="23" t="s">
        <v>153</v>
      </c>
      <c r="E338" s="24" t="s">
        <v>453</v>
      </c>
      <c r="F338" s="11" t="s">
        <v>440</v>
      </c>
      <c r="G338" s="8">
        <f aca="true" t="shared" si="124" ref="G338:P338">G339+G340+G341</f>
        <v>932500.3</v>
      </c>
      <c r="H338" s="8">
        <f t="shared" si="124"/>
        <v>103692.8</v>
      </c>
      <c r="I338" s="8">
        <f t="shared" si="124"/>
        <v>189402.2</v>
      </c>
      <c r="J338" s="8">
        <f t="shared" si="124"/>
        <v>107315</v>
      </c>
      <c r="K338" s="8">
        <f t="shared" si="124"/>
        <v>105610.9</v>
      </c>
      <c r="L338" s="8">
        <f t="shared" si="124"/>
        <v>122817.3</v>
      </c>
      <c r="M338" s="8">
        <f t="shared" si="124"/>
        <v>160193.6</v>
      </c>
      <c r="N338" s="8">
        <f t="shared" si="124"/>
        <v>32619.7</v>
      </c>
      <c r="O338" s="8">
        <f t="shared" si="124"/>
        <v>55424.4</v>
      </c>
      <c r="P338" s="8">
        <f t="shared" si="124"/>
        <v>55424.4</v>
      </c>
    </row>
    <row r="339" spans="1:16" ht="7.5">
      <c r="A339" s="24"/>
      <c r="B339" s="24"/>
      <c r="C339" s="23"/>
      <c r="D339" s="23"/>
      <c r="E339" s="24"/>
      <c r="F339" s="11" t="s">
        <v>23</v>
      </c>
      <c r="G339" s="8">
        <f>SUM(H339:P339)</f>
        <v>642528.6000000001</v>
      </c>
      <c r="H339" s="8">
        <f aca="true" t="shared" si="125" ref="H339:P339">H343+H359+H371+H375+H379+H455+H511+H515+H523+H527+H535+H351+H363+H367+H519+H551+H531+H347+H355+H547+H539+H543</f>
        <v>78616.5</v>
      </c>
      <c r="I339" s="8">
        <f t="shared" si="125"/>
        <v>66442.40000000001</v>
      </c>
      <c r="J339" s="8">
        <f t="shared" si="125"/>
        <v>80563.5</v>
      </c>
      <c r="K339" s="8">
        <f t="shared" si="125"/>
        <v>73977.5</v>
      </c>
      <c r="L339" s="8">
        <f t="shared" si="125"/>
        <v>88409</v>
      </c>
      <c r="M339" s="8">
        <f t="shared" si="125"/>
        <v>111051.2</v>
      </c>
      <c r="N339" s="8">
        <f t="shared" si="125"/>
        <v>32619.7</v>
      </c>
      <c r="O339" s="8">
        <f t="shared" si="125"/>
        <v>55424.4</v>
      </c>
      <c r="P339" s="8">
        <f t="shared" si="125"/>
        <v>55424.4</v>
      </c>
    </row>
    <row r="340" spans="1:16" ht="7.5">
      <c r="A340" s="24"/>
      <c r="B340" s="24"/>
      <c r="C340" s="23"/>
      <c r="D340" s="23"/>
      <c r="E340" s="24"/>
      <c r="F340" s="11" t="s">
        <v>24</v>
      </c>
      <c r="G340" s="8">
        <f>SUM(H340:P340)</f>
        <v>289971.7</v>
      </c>
      <c r="H340" s="8">
        <f aca="true" t="shared" si="126" ref="H340:M341">H344+H360+H372+H376+H380+H456+H512+H516+H524+H528+H536+H352+H364+H368+H520+H552+H532+H348+H356+H548+H540+H544</f>
        <v>25076.300000000003</v>
      </c>
      <c r="I340" s="8">
        <f t="shared" si="126"/>
        <v>122959.8</v>
      </c>
      <c r="J340" s="8">
        <f t="shared" si="126"/>
        <v>26751.5</v>
      </c>
      <c r="K340" s="8">
        <f t="shared" si="126"/>
        <v>31633.4</v>
      </c>
      <c r="L340" s="8">
        <f t="shared" si="126"/>
        <v>34408.3</v>
      </c>
      <c r="M340" s="8">
        <f t="shared" si="126"/>
        <v>49142.4</v>
      </c>
      <c r="N340" s="8">
        <f aca="true" t="shared" si="127" ref="N340:P341">N344+N360+N372+N376+N380+N456+N512+N516+N524+N528+N536+N352+N364+N368+N520+N552+N532+N348+N356+N548+N540+N544</f>
        <v>0</v>
      </c>
      <c r="O340" s="8">
        <f t="shared" si="127"/>
        <v>0</v>
      </c>
      <c r="P340" s="8">
        <f t="shared" si="127"/>
        <v>0</v>
      </c>
    </row>
    <row r="341" spans="1:16" ht="17.25" customHeight="1">
      <c r="A341" s="24"/>
      <c r="B341" s="24"/>
      <c r="C341" s="23"/>
      <c r="D341" s="23"/>
      <c r="E341" s="24"/>
      <c r="F341" s="11" t="s">
        <v>25</v>
      </c>
      <c r="G341" s="8">
        <f>SUM(H341:P341)</f>
        <v>0</v>
      </c>
      <c r="H341" s="8">
        <f t="shared" si="126"/>
        <v>0</v>
      </c>
      <c r="I341" s="8">
        <f t="shared" si="126"/>
        <v>0</v>
      </c>
      <c r="J341" s="8">
        <f t="shared" si="126"/>
        <v>0</v>
      </c>
      <c r="K341" s="8">
        <f t="shared" si="126"/>
        <v>0</v>
      </c>
      <c r="L341" s="8">
        <f t="shared" si="126"/>
        <v>0</v>
      </c>
      <c r="M341" s="8">
        <f t="shared" si="126"/>
        <v>0</v>
      </c>
      <c r="N341" s="8">
        <f t="shared" si="127"/>
        <v>0</v>
      </c>
      <c r="O341" s="8">
        <f t="shared" si="127"/>
        <v>0</v>
      </c>
      <c r="P341" s="8">
        <f t="shared" si="127"/>
        <v>0</v>
      </c>
    </row>
    <row r="342" spans="1:16" ht="8.25" customHeight="1">
      <c r="A342" s="28" t="s">
        <v>154</v>
      </c>
      <c r="B342" s="28" t="s">
        <v>559</v>
      </c>
      <c r="C342" s="23" t="s">
        <v>41</v>
      </c>
      <c r="D342" s="25" t="s">
        <v>155</v>
      </c>
      <c r="E342" s="24" t="s">
        <v>443</v>
      </c>
      <c r="F342" s="11" t="s">
        <v>440</v>
      </c>
      <c r="G342" s="8">
        <f aca="true" t="shared" si="128" ref="G342:N342">G343+G344+G345</f>
        <v>1282.7</v>
      </c>
      <c r="H342" s="8">
        <f>H343+H344+H345</f>
        <v>180</v>
      </c>
      <c r="I342" s="8">
        <f t="shared" si="128"/>
        <v>635.7</v>
      </c>
      <c r="J342" s="8">
        <f t="shared" si="128"/>
        <v>0</v>
      </c>
      <c r="K342" s="8">
        <f t="shared" si="128"/>
        <v>467</v>
      </c>
      <c r="L342" s="8">
        <f t="shared" si="128"/>
        <v>0</v>
      </c>
      <c r="M342" s="8">
        <f t="shared" si="128"/>
        <v>0</v>
      </c>
      <c r="N342" s="8">
        <f t="shared" si="128"/>
        <v>0</v>
      </c>
      <c r="O342" s="8">
        <v>0</v>
      </c>
      <c r="P342" s="8">
        <v>0</v>
      </c>
    </row>
    <row r="343" spans="1:16" ht="7.5">
      <c r="A343" s="29"/>
      <c r="B343" s="29"/>
      <c r="C343" s="23"/>
      <c r="D343" s="26"/>
      <c r="E343" s="24"/>
      <c r="F343" s="11" t="s">
        <v>23</v>
      </c>
      <c r="G343" s="8">
        <f>SUM(H343:P343)</f>
        <v>1282.7</v>
      </c>
      <c r="H343" s="8">
        <v>180</v>
      </c>
      <c r="I343" s="8">
        <v>635.7</v>
      </c>
      <c r="J343" s="8"/>
      <c r="K343" s="8">
        <v>467</v>
      </c>
      <c r="L343" s="8"/>
      <c r="M343" s="8"/>
      <c r="N343" s="8"/>
      <c r="O343" s="8"/>
      <c r="P343" s="8"/>
    </row>
    <row r="344" spans="1:16" ht="7.5">
      <c r="A344" s="29"/>
      <c r="B344" s="29"/>
      <c r="C344" s="23"/>
      <c r="D344" s="26"/>
      <c r="E344" s="24"/>
      <c r="F344" s="11" t="s">
        <v>24</v>
      </c>
      <c r="G344" s="8">
        <f>SUM(H344:P344)</f>
        <v>0</v>
      </c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7.5">
      <c r="A345" s="29"/>
      <c r="B345" s="29"/>
      <c r="C345" s="23"/>
      <c r="D345" s="26"/>
      <c r="E345" s="24"/>
      <c r="F345" s="11" t="s">
        <v>25</v>
      </c>
      <c r="G345" s="8">
        <f>SUM(H345:P345)</f>
        <v>0</v>
      </c>
      <c r="H345" s="8"/>
      <c r="I345" s="8"/>
      <c r="J345" s="8"/>
      <c r="K345" s="8"/>
      <c r="L345" s="8"/>
      <c r="M345" s="8"/>
      <c r="N345" s="8"/>
      <c r="O345" s="8"/>
      <c r="P345" s="8"/>
    </row>
    <row r="346" spans="1:16" ht="8.25" customHeight="1">
      <c r="A346" s="29"/>
      <c r="B346" s="29"/>
      <c r="C346" s="23"/>
      <c r="D346" s="26"/>
      <c r="E346" s="24" t="s">
        <v>449</v>
      </c>
      <c r="F346" s="11" t="s">
        <v>440</v>
      </c>
      <c r="G346" s="8">
        <f aca="true" t="shared" si="129" ref="G346:N346">G347+G348+G349</f>
        <v>418.1</v>
      </c>
      <c r="H346" s="8">
        <f t="shared" si="129"/>
        <v>0</v>
      </c>
      <c r="I346" s="8">
        <f t="shared" si="129"/>
        <v>0</v>
      </c>
      <c r="J346" s="8">
        <f t="shared" si="129"/>
        <v>0</v>
      </c>
      <c r="K346" s="8">
        <f t="shared" si="129"/>
        <v>0</v>
      </c>
      <c r="L346" s="8">
        <f t="shared" si="129"/>
        <v>418.1</v>
      </c>
      <c r="M346" s="8">
        <f t="shared" si="129"/>
        <v>0</v>
      </c>
      <c r="N346" s="8">
        <f t="shared" si="129"/>
        <v>0</v>
      </c>
      <c r="O346" s="8">
        <v>0</v>
      </c>
      <c r="P346" s="8">
        <v>0</v>
      </c>
    </row>
    <row r="347" spans="1:16" ht="7.5">
      <c r="A347" s="29"/>
      <c r="B347" s="29"/>
      <c r="C347" s="23"/>
      <c r="D347" s="26"/>
      <c r="E347" s="24"/>
      <c r="F347" s="11" t="s">
        <v>23</v>
      </c>
      <c r="G347" s="8">
        <f>SUM(H347:P347)</f>
        <v>418.1</v>
      </c>
      <c r="H347" s="8"/>
      <c r="I347" s="8"/>
      <c r="J347" s="8"/>
      <c r="K347" s="8"/>
      <c r="L347" s="8">
        <v>418.1</v>
      </c>
      <c r="M347" s="8"/>
      <c r="N347" s="8"/>
      <c r="O347" s="8"/>
      <c r="P347" s="8"/>
    </row>
    <row r="348" spans="1:16" ht="7.5">
      <c r="A348" s="29"/>
      <c r="B348" s="29"/>
      <c r="C348" s="23"/>
      <c r="D348" s="26"/>
      <c r="E348" s="24"/>
      <c r="F348" s="11" t="s">
        <v>24</v>
      </c>
      <c r="G348" s="8">
        <f>SUM(H348:P348)</f>
        <v>0</v>
      </c>
      <c r="H348" s="8"/>
      <c r="I348" s="8"/>
      <c r="J348" s="8"/>
      <c r="K348" s="8"/>
      <c r="L348" s="8"/>
      <c r="M348" s="8"/>
      <c r="N348" s="8"/>
      <c r="O348" s="8"/>
      <c r="P348" s="8"/>
    </row>
    <row r="349" spans="1:16" ht="7.5" customHeight="1">
      <c r="A349" s="29"/>
      <c r="B349" s="29"/>
      <c r="C349" s="23"/>
      <c r="D349" s="26"/>
      <c r="E349" s="24"/>
      <c r="F349" s="11" t="s">
        <v>25</v>
      </c>
      <c r="G349" s="8">
        <f>SUM(H349:P349)</f>
        <v>0</v>
      </c>
      <c r="H349" s="8"/>
      <c r="I349" s="8"/>
      <c r="J349" s="8"/>
      <c r="K349" s="8"/>
      <c r="L349" s="8"/>
      <c r="M349" s="8"/>
      <c r="N349" s="8"/>
      <c r="O349" s="8"/>
      <c r="P349" s="8"/>
    </row>
    <row r="350" spans="1:16" ht="7.5">
      <c r="A350" s="29"/>
      <c r="B350" s="29"/>
      <c r="C350" s="23"/>
      <c r="D350" s="26"/>
      <c r="E350" s="24" t="s">
        <v>454</v>
      </c>
      <c r="F350" s="11" t="s">
        <v>440</v>
      </c>
      <c r="G350" s="8">
        <f aca="true" t="shared" si="130" ref="G350:N350">G351+G352+G353</f>
        <v>82.4</v>
      </c>
      <c r="H350" s="8">
        <f t="shared" si="130"/>
        <v>0</v>
      </c>
      <c r="I350" s="8">
        <f t="shared" si="130"/>
        <v>82.4</v>
      </c>
      <c r="J350" s="8">
        <f t="shared" si="130"/>
        <v>0</v>
      </c>
      <c r="K350" s="8">
        <f t="shared" si="130"/>
        <v>0</v>
      </c>
      <c r="L350" s="8">
        <f t="shared" si="130"/>
        <v>0</v>
      </c>
      <c r="M350" s="8">
        <f t="shared" si="130"/>
        <v>0</v>
      </c>
      <c r="N350" s="8">
        <f t="shared" si="130"/>
        <v>0</v>
      </c>
      <c r="O350" s="8">
        <v>0</v>
      </c>
      <c r="P350" s="8">
        <v>0</v>
      </c>
    </row>
    <row r="351" spans="1:16" ht="7.5">
      <c r="A351" s="29"/>
      <c r="B351" s="29"/>
      <c r="C351" s="23"/>
      <c r="D351" s="26"/>
      <c r="E351" s="24"/>
      <c r="F351" s="11" t="s">
        <v>23</v>
      </c>
      <c r="G351" s="8">
        <f>SUM(H351:P351)</f>
        <v>82.4</v>
      </c>
      <c r="H351" s="8"/>
      <c r="I351" s="8">
        <v>82.4</v>
      </c>
      <c r="J351" s="8"/>
      <c r="K351" s="8"/>
      <c r="L351" s="8"/>
      <c r="M351" s="8"/>
      <c r="N351" s="8"/>
      <c r="O351" s="8"/>
      <c r="P351" s="8"/>
    </row>
    <row r="352" spans="1:16" ht="7.5">
      <c r="A352" s="29"/>
      <c r="B352" s="29"/>
      <c r="C352" s="23"/>
      <c r="D352" s="26"/>
      <c r="E352" s="24"/>
      <c r="F352" s="11" t="s">
        <v>24</v>
      </c>
      <c r="G352" s="8">
        <f>SUM(H352:P352)</f>
        <v>0</v>
      </c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8.25" customHeight="1">
      <c r="A353" s="29"/>
      <c r="B353" s="29"/>
      <c r="C353" s="23"/>
      <c r="D353" s="26"/>
      <c r="E353" s="24"/>
      <c r="F353" s="11" t="s">
        <v>25</v>
      </c>
      <c r="G353" s="8">
        <f>SUM(H353:P353)</f>
        <v>0</v>
      </c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8.25" customHeight="1">
      <c r="A354" s="29"/>
      <c r="B354" s="29"/>
      <c r="C354" s="23" t="s">
        <v>143</v>
      </c>
      <c r="D354" s="26"/>
      <c r="E354" s="24" t="s">
        <v>449</v>
      </c>
      <c r="F354" s="11" t="s">
        <v>440</v>
      </c>
      <c r="G354" s="8">
        <f aca="true" t="shared" si="131" ref="G354:N354">G355+G356+G357</f>
        <v>125</v>
      </c>
      <c r="H354" s="8">
        <f t="shared" si="131"/>
        <v>0</v>
      </c>
      <c r="I354" s="8">
        <f t="shared" si="131"/>
        <v>0</v>
      </c>
      <c r="J354" s="8">
        <f t="shared" si="131"/>
        <v>0</v>
      </c>
      <c r="K354" s="8">
        <f t="shared" si="131"/>
        <v>0</v>
      </c>
      <c r="L354" s="8">
        <f t="shared" si="131"/>
        <v>125</v>
      </c>
      <c r="M354" s="8">
        <f t="shared" si="131"/>
        <v>0</v>
      </c>
      <c r="N354" s="8">
        <f t="shared" si="131"/>
        <v>0</v>
      </c>
      <c r="O354" s="8">
        <v>0</v>
      </c>
      <c r="P354" s="8">
        <v>0</v>
      </c>
    </row>
    <row r="355" spans="1:16" ht="7.5">
      <c r="A355" s="29"/>
      <c r="B355" s="29"/>
      <c r="C355" s="23"/>
      <c r="D355" s="26"/>
      <c r="E355" s="24"/>
      <c r="F355" s="11" t="s">
        <v>23</v>
      </c>
      <c r="G355" s="8">
        <f>SUM(H355:P355)</f>
        <v>125</v>
      </c>
      <c r="H355" s="8"/>
      <c r="I355" s="8"/>
      <c r="J355" s="8"/>
      <c r="K355" s="8"/>
      <c r="L355" s="8">
        <v>125</v>
      </c>
      <c r="M355" s="8"/>
      <c r="N355" s="8"/>
      <c r="O355" s="8"/>
      <c r="P355" s="8"/>
    </row>
    <row r="356" spans="1:16" ht="7.5">
      <c r="A356" s="29"/>
      <c r="B356" s="29"/>
      <c r="C356" s="23"/>
      <c r="D356" s="26"/>
      <c r="E356" s="24"/>
      <c r="F356" s="11" t="s">
        <v>24</v>
      </c>
      <c r="G356" s="8">
        <f>SUM(H356:P356)</f>
        <v>0</v>
      </c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7.5" customHeight="1">
      <c r="A357" s="30"/>
      <c r="B357" s="30"/>
      <c r="C357" s="23"/>
      <c r="D357" s="27"/>
      <c r="E357" s="24"/>
      <c r="F357" s="11" t="s">
        <v>25</v>
      </c>
      <c r="G357" s="8">
        <f>SUM(H357:P357)</f>
        <v>0</v>
      </c>
      <c r="H357" s="8"/>
      <c r="I357" s="8"/>
      <c r="J357" s="8"/>
      <c r="K357" s="8"/>
      <c r="L357" s="8"/>
      <c r="M357" s="8"/>
      <c r="N357" s="8"/>
      <c r="O357" s="8"/>
      <c r="P357" s="8"/>
    </row>
    <row r="358" spans="1:16" ht="7.5">
      <c r="A358" s="24" t="s">
        <v>156</v>
      </c>
      <c r="B358" s="24" t="s">
        <v>157</v>
      </c>
      <c r="C358" s="23" t="s">
        <v>32</v>
      </c>
      <c r="D358" s="23" t="s">
        <v>158</v>
      </c>
      <c r="E358" s="24" t="s">
        <v>443</v>
      </c>
      <c r="F358" s="11" t="s">
        <v>440</v>
      </c>
      <c r="G358" s="8">
        <f aca="true" t="shared" si="132" ref="G358:P358">G359+G360+G361</f>
        <v>5489.5</v>
      </c>
      <c r="H358" s="8">
        <f t="shared" si="132"/>
        <v>2587.4</v>
      </c>
      <c r="I358" s="8">
        <f t="shared" si="132"/>
        <v>1097</v>
      </c>
      <c r="J358" s="8">
        <f t="shared" si="132"/>
        <v>615.6</v>
      </c>
      <c r="K358" s="8">
        <f t="shared" si="132"/>
        <v>0</v>
      </c>
      <c r="L358" s="8">
        <f t="shared" si="132"/>
        <v>0</v>
      </c>
      <c r="M358" s="8">
        <f t="shared" si="132"/>
        <v>1189.5</v>
      </c>
      <c r="N358" s="8">
        <f t="shared" si="132"/>
        <v>0</v>
      </c>
      <c r="O358" s="8">
        <f t="shared" si="132"/>
        <v>0</v>
      </c>
      <c r="P358" s="8">
        <f t="shared" si="132"/>
        <v>0</v>
      </c>
    </row>
    <row r="359" spans="1:16" ht="7.5">
      <c r="A359" s="24"/>
      <c r="B359" s="24"/>
      <c r="C359" s="23"/>
      <c r="D359" s="23"/>
      <c r="E359" s="24"/>
      <c r="F359" s="11" t="s">
        <v>23</v>
      </c>
      <c r="G359" s="8">
        <f>SUM(H359:P359)</f>
        <v>5489.5</v>
      </c>
      <c r="H359" s="8">
        <v>2587.4</v>
      </c>
      <c r="I359" s="8">
        <v>1097</v>
      </c>
      <c r="J359" s="8">
        <v>615.6</v>
      </c>
      <c r="K359" s="8"/>
      <c r="L359" s="8"/>
      <c r="M359" s="8">
        <v>1189.5</v>
      </c>
      <c r="N359" s="8"/>
      <c r="O359" s="8"/>
      <c r="P359" s="8"/>
    </row>
    <row r="360" spans="1:16" ht="7.5">
      <c r="A360" s="24"/>
      <c r="B360" s="24"/>
      <c r="C360" s="23"/>
      <c r="D360" s="23"/>
      <c r="E360" s="24"/>
      <c r="F360" s="11" t="s">
        <v>24</v>
      </c>
      <c r="G360" s="8">
        <f>SUM(H360:P360)</f>
        <v>0</v>
      </c>
      <c r="H360" s="8"/>
      <c r="I360" s="8"/>
      <c r="J360" s="8"/>
      <c r="K360" s="8"/>
      <c r="L360" s="8"/>
      <c r="M360" s="8"/>
      <c r="N360" s="8"/>
      <c r="O360" s="8"/>
      <c r="P360" s="8"/>
    </row>
    <row r="361" spans="1:16" ht="12.75" customHeight="1">
      <c r="A361" s="24"/>
      <c r="B361" s="24"/>
      <c r="C361" s="23"/>
      <c r="D361" s="23"/>
      <c r="E361" s="24"/>
      <c r="F361" s="11" t="s">
        <v>25</v>
      </c>
      <c r="G361" s="8">
        <f>SUM(H361:P361)</f>
        <v>0</v>
      </c>
      <c r="H361" s="8"/>
      <c r="I361" s="8"/>
      <c r="J361" s="8"/>
      <c r="K361" s="8"/>
      <c r="L361" s="8"/>
      <c r="M361" s="8"/>
      <c r="N361" s="8"/>
      <c r="O361" s="8"/>
      <c r="P361" s="8"/>
    </row>
    <row r="362" spans="1:16" ht="7.5">
      <c r="A362" s="24"/>
      <c r="B362" s="24"/>
      <c r="C362" s="23" t="s">
        <v>143</v>
      </c>
      <c r="D362" s="23"/>
      <c r="E362" s="24" t="s">
        <v>443</v>
      </c>
      <c r="F362" s="11" t="s">
        <v>440</v>
      </c>
      <c r="G362" s="8">
        <f aca="true" t="shared" si="133" ref="G362:P362">G363+G364+G365</f>
        <v>412002.0000000001</v>
      </c>
      <c r="H362" s="8">
        <f t="shared" si="133"/>
        <v>52867.2</v>
      </c>
      <c r="I362" s="8">
        <f t="shared" si="133"/>
        <v>49255.6</v>
      </c>
      <c r="J362" s="8">
        <f t="shared" si="133"/>
        <v>54467.2</v>
      </c>
      <c r="K362" s="8">
        <f t="shared" si="133"/>
        <v>38414.2</v>
      </c>
      <c r="L362" s="8">
        <f t="shared" si="133"/>
        <v>48096.1</v>
      </c>
      <c r="M362" s="8">
        <f t="shared" si="133"/>
        <v>51178.5</v>
      </c>
      <c r="N362" s="8">
        <f t="shared" si="133"/>
        <v>12574.4</v>
      </c>
      <c r="O362" s="8">
        <f t="shared" si="133"/>
        <v>52574.4</v>
      </c>
      <c r="P362" s="8">
        <f t="shared" si="133"/>
        <v>52574.4</v>
      </c>
    </row>
    <row r="363" spans="1:16" ht="7.5">
      <c r="A363" s="24"/>
      <c r="B363" s="24"/>
      <c r="C363" s="23"/>
      <c r="D363" s="23"/>
      <c r="E363" s="24"/>
      <c r="F363" s="11" t="s">
        <v>23</v>
      </c>
      <c r="G363" s="8">
        <f>SUM(H363:P363)</f>
        <v>412002.0000000001</v>
      </c>
      <c r="H363" s="8">
        <v>52867.2</v>
      </c>
      <c r="I363" s="8">
        <v>49255.6</v>
      </c>
      <c r="J363" s="8">
        <v>54467.2</v>
      </c>
      <c r="K363" s="8">
        <v>38414.2</v>
      </c>
      <c r="L363" s="8">
        <v>48096.1</v>
      </c>
      <c r="M363" s="8">
        <v>51178.5</v>
      </c>
      <c r="N363" s="8">
        <v>12574.4</v>
      </c>
      <c r="O363" s="8">
        <v>52574.4</v>
      </c>
      <c r="P363" s="8">
        <f>O363</f>
        <v>52574.4</v>
      </c>
    </row>
    <row r="364" spans="1:16" ht="7.5">
      <c r="A364" s="24"/>
      <c r="B364" s="24"/>
      <c r="C364" s="23"/>
      <c r="D364" s="23"/>
      <c r="E364" s="24"/>
      <c r="F364" s="11" t="s">
        <v>24</v>
      </c>
      <c r="G364" s="8">
        <f>SUM(H364:P364)</f>
        <v>0</v>
      </c>
      <c r="H364" s="8"/>
      <c r="I364" s="8"/>
      <c r="J364" s="8"/>
      <c r="K364" s="8"/>
      <c r="L364" s="8"/>
      <c r="M364" s="8"/>
      <c r="N364" s="8"/>
      <c r="O364" s="8"/>
      <c r="P364" s="8"/>
    </row>
    <row r="365" spans="1:16" ht="17.25" customHeight="1">
      <c r="A365" s="24"/>
      <c r="B365" s="24"/>
      <c r="C365" s="23"/>
      <c r="D365" s="23"/>
      <c r="E365" s="24"/>
      <c r="F365" s="11" t="s">
        <v>25</v>
      </c>
      <c r="G365" s="8">
        <f>SUM(H365:P365)</f>
        <v>0</v>
      </c>
      <c r="H365" s="8"/>
      <c r="I365" s="8"/>
      <c r="J365" s="8"/>
      <c r="K365" s="8"/>
      <c r="L365" s="8"/>
      <c r="M365" s="8"/>
      <c r="N365" s="8"/>
      <c r="O365" s="8"/>
      <c r="P365" s="8"/>
    </row>
    <row r="366" spans="1:16" ht="7.5">
      <c r="A366" s="24"/>
      <c r="B366" s="24"/>
      <c r="C366" s="23" t="s">
        <v>143</v>
      </c>
      <c r="D366" s="23"/>
      <c r="E366" s="24" t="s">
        <v>449</v>
      </c>
      <c r="F366" s="11" t="s">
        <v>440</v>
      </c>
      <c r="G366" s="8">
        <f aca="true" t="shared" si="134" ref="G366:N366">G367+G368+G369</f>
        <v>10482.1</v>
      </c>
      <c r="H366" s="8">
        <f t="shared" si="134"/>
        <v>0</v>
      </c>
      <c r="I366" s="8">
        <f t="shared" si="134"/>
        <v>0</v>
      </c>
      <c r="J366" s="8">
        <f t="shared" si="134"/>
        <v>554.1</v>
      </c>
      <c r="K366" s="8">
        <f t="shared" si="134"/>
        <v>0</v>
      </c>
      <c r="L366" s="8">
        <f t="shared" si="134"/>
        <v>0</v>
      </c>
      <c r="M366" s="8">
        <f t="shared" si="134"/>
        <v>5082.7</v>
      </c>
      <c r="N366" s="8">
        <f t="shared" si="134"/>
        <v>4845.3</v>
      </c>
      <c r="O366" s="8">
        <v>0</v>
      </c>
      <c r="P366" s="8">
        <v>0</v>
      </c>
    </row>
    <row r="367" spans="1:16" ht="7.5">
      <c r="A367" s="24"/>
      <c r="B367" s="24"/>
      <c r="C367" s="23"/>
      <c r="D367" s="23"/>
      <c r="E367" s="24"/>
      <c r="F367" s="11" t="s">
        <v>23</v>
      </c>
      <c r="G367" s="8">
        <f>SUM(H367:P367)</f>
        <v>10482.1</v>
      </c>
      <c r="H367" s="8"/>
      <c r="I367" s="8"/>
      <c r="J367" s="8">
        <v>554.1</v>
      </c>
      <c r="K367" s="8"/>
      <c r="L367" s="8"/>
      <c r="M367" s="8">
        <v>5082.7</v>
      </c>
      <c r="N367" s="8">
        <v>4845.3</v>
      </c>
      <c r="O367" s="8">
        <v>0</v>
      </c>
      <c r="P367" s="8"/>
    </row>
    <row r="368" spans="1:16" ht="7.5">
      <c r="A368" s="24"/>
      <c r="B368" s="24"/>
      <c r="C368" s="23"/>
      <c r="D368" s="23"/>
      <c r="E368" s="24"/>
      <c r="F368" s="11" t="s">
        <v>24</v>
      </c>
      <c r="G368" s="8">
        <f>SUM(H368:P368)</f>
        <v>0</v>
      </c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7.5">
      <c r="A369" s="24"/>
      <c r="B369" s="24"/>
      <c r="C369" s="23"/>
      <c r="D369" s="23"/>
      <c r="E369" s="24"/>
      <c r="F369" s="11" t="s">
        <v>25</v>
      </c>
      <c r="G369" s="8">
        <f>SUM(H369:P369)</f>
        <v>0</v>
      </c>
      <c r="H369" s="8"/>
      <c r="I369" s="8"/>
      <c r="J369" s="8"/>
      <c r="K369" s="8"/>
      <c r="L369" s="8"/>
      <c r="M369" s="8"/>
      <c r="N369" s="8"/>
      <c r="O369" s="8"/>
      <c r="P369" s="8"/>
    </row>
    <row r="370" spans="1:16" ht="7.5">
      <c r="A370" s="24" t="s">
        <v>159</v>
      </c>
      <c r="B370" s="24" t="s">
        <v>488</v>
      </c>
      <c r="C370" s="23" t="s">
        <v>143</v>
      </c>
      <c r="D370" s="23" t="s">
        <v>160</v>
      </c>
      <c r="E370" s="24" t="s">
        <v>449</v>
      </c>
      <c r="F370" s="11" t="s">
        <v>440</v>
      </c>
      <c r="G370" s="8">
        <f aca="true" t="shared" si="135" ref="G370:N370">G371+G372+G373</f>
        <v>11642.9</v>
      </c>
      <c r="H370" s="8">
        <f t="shared" si="135"/>
        <v>1259.3</v>
      </c>
      <c r="I370" s="8">
        <f t="shared" si="135"/>
        <v>7551.5</v>
      </c>
      <c r="J370" s="8">
        <f t="shared" si="135"/>
        <v>1833.2</v>
      </c>
      <c r="K370" s="8">
        <f t="shared" si="135"/>
        <v>339</v>
      </c>
      <c r="L370" s="8">
        <f t="shared" si="135"/>
        <v>0</v>
      </c>
      <c r="M370" s="8">
        <f t="shared" si="135"/>
        <v>659.9</v>
      </c>
      <c r="N370" s="8">
        <f t="shared" si="135"/>
        <v>0</v>
      </c>
      <c r="O370" s="8">
        <v>0</v>
      </c>
      <c r="P370" s="8">
        <v>0</v>
      </c>
    </row>
    <row r="371" spans="1:16" ht="7.5">
      <c r="A371" s="24"/>
      <c r="B371" s="24"/>
      <c r="C371" s="23"/>
      <c r="D371" s="23"/>
      <c r="E371" s="24"/>
      <c r="F371" s="11" t="s">
        <v>23</v>
      </c>
      <c r="G371" s="8">
        <f>SUM(H371:P371)</f>
        <v>11642.9</v>
      </c>
      <c r="H371" s="8">
        <v>1259.3</v>
      </c>
      <c r="I371" s="8">
        <v>7551.5</v>
      </c>
      <c r="J371" s="8">
        <v>1833.2</v>
      </c>
      <c r="K371" s="8">
        <v>339</v>
      </c>
      <c r="L371" s="8"/>
      <c r="M371" s="8">
        <v>659.9</v>
      </c>
      <c r="N371" s="8"/>
      <c r="O371" s="8"/>
      <c r="P371" s="8"/>
    </row>
    <row r="372" spans="1:16" ht="7.5">
      <c r="A372" s="24"/>
      <c r="B372" s="24"/>
      <c r="C372" s="23"/>
      <c r="D372" s="23"/>
      <c r="E372" s="24"/>
      <c r="F372" s="11" t="s">
        <v>24</v>
      </c>
      <c r="G372" s="8">
        <f>SUM(H372:P372)</f>
        <v>0</v>
      </c>
      <c r="H372" s="8"/>
      <c r="I372" s="8"/>
      <c r="J372" s="8"/>
      <c r="K372" s="8"/>
      <c r="L372" s="8"/>
      <c r="M372" s="8"/>
      <c r="N372" s="8"/>
      <c r="O372" s="8"/>
      <c r="P372" s="8"/>
    </row>
    <row r="373" spans="1:16" ht="26.25" customHeight="1">
      <c r="A373" s="24"/>
      <c r="B373" s="24"/>
      <c r="C373" s="23"/>
      <c r="D373" s="23"/>
      <c r="E373" s="24"/>
      <c r="F373" s="11" t="s">
        <v>25</v>
      </c>
      <c r="G373" s="8">
        <f>SUM(H373:P373)</f>
        <v>0</v>
      </c>
      <c r="H373" s="8"/>
      <c r="I373" s="8"/>
      <c r="J373" s="8"/>
      <c r="K373" s="8"/>
      <c r="L373" s="8"/>
      <c r="M373" s="8"/>
      <c r="N373" s="8"/>
      <c r="O373" s="8"/>
      <c r="P373" s="8"/>
    </row>
    <row r="374" spans="1:16" ht="7.5">
      <c r="A374" s="24" t="s">
        <v>161</v>
      </c>
      <c r="B374" s="24" t="s">
        <v>162</v>
      </c>
      <c r="C374" s="23" t="s">
        <v>143</v>
      </c>
      <c r="D374" s="23" t="s">
        <v>163</v>
      </c>
      <c r="E374" s="24" t="s">
        <v>443</v>
      </c>
      <c r="F374" s="11" t="s">
        <v>440</v>
      </c>
      <c r="G374" s="8">
        <f aca="true" t="shared" si="136" ref="G374:N374">G375+G376+G377</f>
        <v>3500</v>
      </c>
      <c r="H374" s="8">
        <f t="shared" si="136"/>
        <v>0</v>
      </c>
      <c r="I374" s="8">
        <f t="shared" si="136"/>
        <v>0</v>
      </c>
      <c r="J374" s="8">
        <f t="shared" si="136"/>
        <v>0</v>
      </c>
      <c r="K374" s="8">
        <f t="shared" si="136"/>
        <v>3500</v>
      </c>
      <c r="L374" s="8">
        <f t="shared" si="136"/>
        <v>0</v>
      </c>
      <c r="M374" s="8">
        <f t="shared" si="136"/>
        <v>0</v>
      </c>
      <c r="N374" s="8">
        <f t="shared" si="136"/>
        <v>0</v>
      </c>
      <c r="O374" s="8">
        <v>0</v>
      </c>
      <c r="P374" s="8">
        <v>0</v>
      </c>
    </row>
    <row r="375" spans="1:16" ht="7.5">
      <c r="A375" s="24"/>
      <c r="B375" s="24"/>
      <c r="C375" s="23"/>
      <c r="D375" s="23"/>
      <c r="E375" s="24"/>
      <c r="F375" s="11" t="s">
        <v>23</v>
      </c>
      <c r="G375" s="8">
        <f>SUM(H375:P375)</f>
        <v>0</v>
      </c>
      <c r="H375" s="8"/>
      <c r="I375" s="8"/>
      <c r="J375" s="8"/>
      <c r="K375" s="8"/>
      <c r="L375" s="8"/>
      <c r="M375" s="8"/>
      <c r="N375" s="8"/>
      <c r="O375" s="8"/>
      <c r="P375" s="8"/>
    </row>
    <row r="376" spans="1:16" ht="7.5">
      <c r="A376" s="24"/>
      <c r="B376" s="24"/>
      <c r="C376" s="23"/>
      <c r="D376" s="23"/>
      <c r="E376" s="24"/>
      <c r="F376" s="11" t="s">
        <v>24</v>
      </c>
      <c r="G376" s="8">
        <f>SUM(H376:P376)</f>
        <v>3500</v>
      </c>
      <c r="H376" s="8"/>
      <c r="I376" s="8"/>
      <c r="J376" s="8"/>
      <c r="K376" s="8">
        <v>3500</v>
      </c>
      <c r="L376" s="8"/>
      <c r="M376" s="8"/>
      <c r="N376" s="8"/>
      <c r="O376" s="8"/>
      <c r="P376" s="8"/>
    </row>
    <row r="377" spans="1:16" ht="40.5" customHeight="1">
      <c r="A377" s="24"/>
      <c r="B377" s="24"/>
      <c r="C377" s="23"/>
      <c r="D377" s="23"/>
      <c r="E377" s="24"/>
      <c r="F377" s="11" t="s">
        <v>25</v>
      </c>
      <c r="G377" s="8">
        <f>SUM(H377:P377)</f>
        <v>0</v>
      </c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7.5">
      <c r="A378" s="24" t="s">
        <v>164</v>
      </c>
      <c r="B378" s="24" t="s">
        <v>489</v>
      </c>
      <c r="C378" s="23" t="s">
        <v>165</v>
      </c>
      <c r="D378" s="23" t="s">
        <v>166</v>
      </c>
      <c r="E378" s="24" t="s">
        <v>443</v>
      </c>
      <c r="F378" s="11" t="s">
        <v>440</v>
      </c>
      <c r="G378" s="8">
        <f aca="true" t="shared" si="137" ref="G378:N378">G379+G380+G381</f>
        <v>20670.4</v>
      </c>
      <c r="H378" s="8">
        <f t="shared" si="137"/>
        <v>15100.6</v>
      </c>
      <c r="I378" s="8">
        <f t="shared" si="137"/>
        <v>4617.5</v>
      </c>
      <c r="J378" s="8">
        <f t="shared" si="137"/>
        <v>952.3</v>
      </c>
      <c r="K378" s="8">
        <f t="shared" si="137"/>
        <v>0</v>
      </c>
      <c r="L378" s="8">
        <f t="shared" si="137"/>
        <v>0</v>
      </c>
      <c r="M378" s="8">
        <f t="shared" si="137"/>
        <v>0</v>
      </c>
      <c r="N378" s="8">
        <f t="shared" si="137"/>
        <v>0</v>
      </c>
      <c r="O378" s="8">
        <v>0</v>
      </c>
      <c r="P378" s="8">
        <v>0</v>
      </c>
    </row>
    <row r="379" spans="1:16" ht="7.5">
      <c r="A379" s="24"/>
      <c r="B379" s="24"/>
      <c r="C379" s="23"/>
      <c r="D379" s="23"/>
      <c r="E379" s="24"/>
      <c r="F379" s="11" t="s">
        <v>23</v>
      </c>
      <c r="G379" s="8">
        <f>SUM(H379:P379)</f>
        <v>10339.7</v>
      </c>
      <c r="H379" s="8">
        <f>H383+H411+H447+H451</f>
        <v>7550.5</v>
      </c>
      <c r="I379" s="8">
        <f aca="true" t="shared" si="138" ref="I379:N379">I383+I411+I447+I451</f>
        <v>2313</v>
      </c>
      <c r="J379" s="8">
        <f t="shared" si="138"/>
        <v>476.2</v>
      </c>
      <c r="K379" s="8">
        <f t="shared" si="138"/>
        <v>0</v>
      </c>
      <c r="L379" s="8">
        <f t="shared" si="138"/>
        <v>0</v>
      </c>
      <c r="M379" s="8">
        <f t="shared" si="138"/>
        <v>0</v>
      </c>
      <c r="N379" s="8">
        <f t="shared" si="138"/>
        <v>0</v>
      </c>
      <c r="O379" s="8">
        <v>0</v>
      </c>
      <c r="P379" s="8">
        <v>0</v>
      </c>
    </row>
    <row r="380" spans="1:16" ht="7.5">
      <c r="A380" s="24"/>
      <c r="B380" s="24"/>
      <c r="C380" s="23"/>
      <c r="D380" s="23"/>
      <c r="E380" s="24"/>
      <c r="F380" s="11" t="s">
        <v>24</v>
      </c>
      <c r="G380" s="8">
        <f>SUM(H380:P380)</f>
        <v>10330.7</v>
      </c>
      <c r="H380" s="8">
        <f aca="true" t="shared" si="139" ref="H380:N381">H384+H412+H448+H452</f>
        <v>7550.1</v>
      </c>
      <c r="I380" s="8">
        <f t="shared" si="139"/>
        <v>2304.5</v>
      </c>
      <c r="J380" s="8">
        <f t="shared" si="139"/>
        <v>476.1</v>
      </c>
      <c r="K380" s="8">
        <f t="shared" si="139"/>
        <v>0</v>
      </c>
      <c r="L380" s="8">
        <f t="shared" si="139"/>
        <v>0</v>
      </c>
      <c r="M380" s="8">
        <f t="shared" si="139"/>
        <v>0</v>
      </c>
      <c r="N380" s="8">
        <f t="shared" si="139"/>
        <v>0</v>
      </c>
      <c r="O380" s="8">
        <v>0</v>
      </c>
      <c r="P380" s="8">
        <v>0</v>
      </c>
    </row>
    <row r="381" spans="1:16" ht="14.25" customHeight="1">
      <c r="A381" s="24"/>
      <c r="B381" s="24"/>
      <c r="C381" s="23"/>
      <c r="D381" s="23"/>
      <c r="E381" s="24"/>
      <c r="F381" s="11" t="s">
        <v>25</v>
      </c>
      <c r="G381" s="8">
        <f>SUM(H381:P381)</f>
        <v>0</v>
      </c>
      <c r="H381" s="8">
        <f t="shared" si="139"/>
        <v>0</v>
      </c>
      <c r="I381" s="8">
        <f t="shared" si="139"/>
        <v>0</v>
      </c>
      <c r="J381" s="8">
        <f t="shared" si="139"/>
        <v>0</v>
      </c>
      <c r="K381" s="8">
        <f t="shared" si="139"/>
        <v>0</v>
      </c>
      <c r="L381" s="8">
        <f t="shared" si="139"/>
        <v>0</v>
      </c>
      <c r="M381" s="8">
        <f t="shared" si="139"/>
        <v>0</v>
      </c>
      <c r="N381" s="8">
        <f t="shared" si="139"/>
        <v>0</v>
      </c>
      <c r="O381" s="8">
        <v>0</v>
      </c>
      <c r="P381" s="8">
        <v>0</v>
      </c>
    </row>
    <row r="382" spans="1:16" ht="7.5">
      <c r="A382" s="24" t="s">
        <v>167</v>
      </c>
      <c r="B382" s="24" t="s">
        <v>168</v>
      </c>
      <c r="C382" s="23" t="s">
        <v>165</v>
      </c>
      <c r="D382" s="23" t="s">
        <v>166</v>
      </c>
      <c r="E382" s="24" t="s">
        <v>443</v>
      </c>
      <c r="F382" s="11" t="s">
        <v>440</v>
      </c>
      <c r="G382" s="8">
        <f aca="true" t="shared" si="140" ref="G382:N382">G383+G384+G385</f>
        <v>3404.3</v>
      </c>
      <c r="H382" s="8">
        <f t="shared" si="140"/>
        <v>3404.3</v>
      </c>
      <c r="I382" s="8">
        <f t="shared" si="140"/>
        <v>0</v>
      </c>
      <c r="J382" s="8">
        <f t="shared" si="140"/>
        <v>0</v>
      </c>
      <c r="K382" s="8">
        <f t="shared" si="140"/>
        <v>0</v>
      </c>
      <c r="L382" s="8">
        <f t="shared" si="140"/>
        <v>0</v>
      </c>
      <c r="M382" s="8">
        <f t="shared" si="140"/>
        <v>0</v>
      </c>
      <c r="N382" s="8">
        <f t="shared" si="140"/>
        <v>0</v>
      </c>
      <c r="O382" s="8">
        <v>0</v>
      </c>
      <c r="P382" s="8">
        <v>0</v>
      </c>
    </row>
    <row r="383" spans="1:16" ht="7.5">
      <c r="A383" s="24"/>
      <c r="B383" s="24"/>
      <c r="C383" s="23"/>
      <c r="D383" s="23"/>
      <c r="E383" s="24"/>
      <c r="F383" s="11" t="s">
        <v>23</v>
      </c>
      <c r="G383" s="8">
        <f>SUM(H383:P383)</f>
        <v>1702.3</v>
      </c>
      <c r="H383" s="8">
        <f>H387+H391+H395+H399+H403+H407</f>
        <v>1702.3</v>
      </c>
      <c r="I383" s="8">
        <f aca="true" t="shared" si="141" ref="I383:N383">I387+I391+I395+I399+I403+I407</f>
        <v>0</v>
      </c>
      <c r="J383" s="8">
        <f t="shared" si="141"/>
        <v>0</v>
      </c>
      <c r="K383" s="8">
        <f t="shared" si="141"/>
        <v>0</v>
      </c>
      <c r="L383" s="8">
        <f t="shared" si="141"/>
        <v>0</v>
      </c>
      <c r="M383" s="8">
        <f t="shared" si="141"/>
        <v>0</v>
      </c>
      <c r="N383" s="8">
        <f t="shared" si="141"/>
        <v>0</v>
      </c>
      <c r="O383" s="8">
        <v>0</v>
      </c>
      <c r="P383" s="8">
        <v>0</v>
      </c>
    </row>
    <row r="384" spans="1:16" ht="7.5">
      <c r="A384" s="24"/>
      <c r="B384" s="24"/>
      <c r="C384" s="23"/>
      <c r="D384" s="23"/>
      <c r="E384" s="24"/>
      <c r="F384" s="11" t="s">
        <v>24</v>
      </c>
      <c r="G384" s="8">
        <f>SUM(H384:P384)</f>
        <v>1702</v>
      </c>
      <c r="H384" s="8">
        <f aca="true" t="shared" si="142" ref="H384:N385">H388+H392+H396+H400+H404+H408</f>
        <v>1702</v>
      </c>
      <c r="I384" s="8">
        <f t="shared" si="142"/>
        <v>0</v>
      </c>
      <c r="J384" s="8">
        <f t="shared" si="142"/>
        <v>0</v>
      </c>
      <c r="K384" s="8">
        <f t="shared" si="142"/>
        <v>0</v>
      </c>
      <c r="L384" s="8">
        <f t="shared" si="142"/>
        <v>0</v>
      </c>
      <c r="M384" s="8">
        <f t="shared" si="142"/>
        <v>0</v>
      </c>
      <c r="N384" s="8">
        <f t="shared" si="142"/>
        <v>0</v>
      </c>
      <c r="O384" s="8">
        <v>0</v>
      </c>
      <c r="P384" s="8">
        <v>0</v>
      </c>
    </row>
    <row r="385" spans="1:16" ht="7.5">
      <c r="A385" s="24"/>
      <c r="B385" s="24"/>
      <c r="C385" s="23"/>
      <c r="D385" s="23"/>
      <c r="E385" s="24"/>
      <c r="F385" s="11" t="s">
        <v>25</v>
      </c>
      <c r="G385" s="8">
        <f>SUM(H385:P385)</f>
        <v>0</v>
      </c>
      <c r="H385" s="8">
        <f t="shared" si="142"/>
        <v>0</v>
      </c>
      <c r="I385" s="8">
        <f t="shared" si="142"/>
        <v>0</v>
      </c>
      <c r="J385" s="8">
        <f t="shared" si="142"/>
        <v>0</v>
      </c>
      <c r="K385" s="8">
        <f t="shared" si="142"/>
        <v>0</v>
      </c>
      <c r="L385" s="8">
        <f t="shared" si="142"/>
        <v>0</v>
      </c>
      <c r="M385" s="8">
        <f t="shared" si="142"/>
        <v>0</v>
      </c>
      <c r="N385" s="8">
        <f t="shared" si="142"/>
        <v>0</v>
      </c>
      <c r="O385" s="8">
        <v>0</v>
      </c>
      <c r="P385" s="8">
        <v>0</v>
      </c>
    </row>
    <row r="386" spans="1:16" ht="7.5">
      <c r="A386" s="24" t="s">
        <v>169</v>
      </c>
      <c r="B386" s="24" t="s">
        <v>419</v>
      </c>
      <c r="C386" s="23" t="s">
        <v>32</v>
      </c>
      <c r="D386" s="23" t="s">
        <v>166</v>
      </c>
      <c r="E386" s="24" t="s">
        <v>443</v>
      </c>
      <c r="F386" s="11" t="s">
        <v>440</v>
      </c>
      <c r="G386" s="8">
        <f aca="true" t="shared" si="143" ref="G386:N386">G387+G388+G389</f>
        <v>665.4</v>
      </c>
      <c r="H386" s="8">
        <f t="shared" si="143"/>
        <v>665.4</v>
      </c>
      <c r="I386" s="8">
        <f t="shared" si="143"/>
        <v>0</v>
      </c>
      <c r="J386" s="8">
        <f t="shared" si="143"/>
        <v>0</v>
      </c>
      <c r="K386" s="8">
        <f t="shared" si="143"/>
        <v>0</v>
      </c>
      <c r="L386" s="8">
        <f t="shared" si="143"/>
        <v>0</v>
      </c>
      <c r="M386" s="8">
        <f t="shared" si="143"/>
        <v>0</v>
      </c>
      <c r="N386" s="8">
        <f t="shared" si="143"/>
        <v>0</v>
      </c>
      <c r="O386" s="8">
        <v>0</v>
      </c>
      <c r="P386" s="8">
        <v>0</v>
      </c>
    </row>
    <row r="387" spans="1:16" ht="7.5">
      <c r="A387" s="24"/>
      <c r="B387" s="24"/>
      <c r="C387" s="23"/>
      <c r="D387" s="23"/>
      <c r="E387" s="24"/>
      <c r="F387" s="11" t="s">
        <v>23</v>
      </c>
      <c r="G387" s="8">
        <f>SUM(H387:P387)</f>
        <v>332.7</v>
      </c>
      <c r="H387" s="8">
        <v>332.7</v>
      </c>
      <c r="I387" s="8"/>
      <c r="J387" s="8"/>
      <c r="K387" s="8"/>
      <c r="L387" s="8"/>
      <c r="M387" s="8"/>
      <c r="N387" s="8"/>
      <c r="O387" s="8"/>
      <c r="P387" s="8"/>
    </row>
    <row r="388" spans="1:16" ht="7.5">
      <c r="A388" s="24"/>
      <c r="B388" s="24"/>
      <c r="C388" s="23"/>
      <c r="D388" s="23"/>
      <c r="E388" s="24"/>
      <c r="F388" s="11" t="s">
        <v>24</v>
      </c>
      <c r="G388" s="8">
        <f>SUM(H388:P388)</f>
        <v>332.7</v>
      </c>
      <c r="H388" s="8">
        <v>332.7</v>
      </c>
      <c r="I388" s="8"/>
      <c r="J388" s="8"/>
      <c r="K388" s="8"/>
      <c r="L388" s="8"/>
      <c r="M388" s="8"/>
      <c r="N388" s="8"/>
      <c r="O388" s="8"/>
      <c r="P388" s="8"/>
    </row>
    <row r="389" spans="1:16" ht="15.75" customHeight="1">
      <c r="A389" s="24"/>
      <c r="B389" s="24"/>
      <c r="C389" s="23"/>
      <c r="D389" s="23"/>
      <c r="E389" s="24"/>
      <c r="F389" s="11" t="s">
        <v>25</v>
      </c>
      <c r="G389" s="8">
        <f>SUM(H389:P389)</f>
        <v>0</v>
      </c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7.5">
      <c r="A390" s="24" t="s">
        <v>170</v>
      </c>
      <c r="B390" s="24" t="s">
        <v>420</v>
      </c>
      <c r="C390" s="23" t="s">
        <v>32</v>
      </c>
      <c r="D390" s="23" t="s">
        <v>166</v>
      </c>
      <c r="E390" s="24" t="s">
        <v>443</v>
      </c>
      <c r="F390" s="11" t="s">
        <v>440</v>
      </c>
      <c r="G390" s="8">
        <f aca="true" t="shared" si="144" ref="G390:N390">G391+G392+G393</f>
        <v>952</v>
      </c>
      <c r="H390" s="8">
        <f t="shared" si="144"/>
        <v>952</v>
      </c>
      <c r="I390" s="8">
        <f t="shared" si="144"/>
        <v>0</v>
      </c>
      <c r="J390" s="8">
        <f t="shared" si="144"/>
        <v>0</v>
      </c>
      <c r="K390" s="8">
        <f t="shared" si="144"/>
        <v>0</v>
      </c>
      <c r="L390" s="8">
        <f t="shared" si="144"/>
        <v>0</v>
      </c>
      <c r="M390" s="8">
        <f t="shared" si="144"/>
        <v>0</v>
      </c>
      <c r="N390" s="8">
        <f t="shared" si="144"/>
        <v>0</v>
      </c>
      <c r="O390" s="8">
        <v>0</v>
      </c>
      <c r="P390" s="8">
        <v>0</v>
      </c>
    </row>
    <row r="391" spans="1:16" ht="7.5">
      <c r="A391" s="24"/>
      <c r="B391" s="24"/>
      <c r="C391" s="23"/>
      <c r="D391" s="23"/>
      <c r="E391" s="24"/>
      <c r="F391" s="11" t="s">
        <v>23</v>
      </c>
      <c r="G391" s="8">
        <f>SUM(H391:P391)</f>
        <v>476</v>
      </c>
      <c r="H391" s="8">
        <v>476</v>
      </c>
      <c r="I391" s="8"/>
      <c r="J391" s="8"/>
      <c r="K391" s="8"/>
      <c r="L391" s="8"/>
      <c r="M391" s="8"/>
      <c r="N391" s="8"/>
      <c r="O391" s="8"/>
      <c r="P391" s="8"/>
    </row>
    <row r="392" spans="1:16" ht="7.5">
      <c r="A392" s="24"/>
      <c r="B392" s="24"/>
      <c r="C392" s="23"/>
      <c r="D392" s="23"/>
      <c r="E392" s="24"/>
      <c r="F392" s="11" t="s">
        <v>24</v>
      </c>
      <c r="G392" s="8">
        <f>SUM(H392:P392)</f>
        <v>476</v>
      </c>
      <c r="H392" s="8">
        <v>476</v>
      </c>
      <c r="I392" s="8"/>
      <c r="J392" s="8"/>
      <c r="K392" s="8"/>
      <c r="L392" s="8"/>
      <c r="M392" s="8"/>
      <c r="N392" s="8"/>
      <c r="O392" s="8"/>
      <c r="P392" s="8"/>
    </row>
    <row r="393" spans="1:16" ht="7.5">
      <c r="A393" s="24"/>
      <c r="B393" s="24"/>
      <c r="C393" s="23"/>
      <c r="D393" s="23"/>
      <c r="E393" s="24"/>
      <c r="F393" s="11" t="s">
        <v>25</v>
      </c>
      <c r="G393" s="8">
        <f>SUM(H393:P393)</f>
        <v>0</v>
      </c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7.5">
      <c r="A394" s="24" t="s">
        <v>171</v>
      </c>
      <c r="B394" s="24" t="s">
        <v>421</v>
      </c>
      <c r="C394" s="23" t="s">
        <v>32</v>
      </c>
      <c r="D394" s="23" t="s">
        <v>166</v>
      </c>
      <c r="E394" s="24" t="s">
        <v>443</v>
      </c>
      <c r="F394" s="11" t="s">
        <v>440</v>
      </c>
      <c r="G394" s="8">
        <f aca="true" t="shared" si="145" ref="G394:N394">G395+G396+G397</f>
        <v>1044.4</v>
      </c>
      <c r="H394" s="8">
        <f t="shared" si="145"/>
        <v>1044.4</v>
      </c>
      <c r="I394" s="8">
        <f t="shared" si="145"/>
        <v>0</v>
      </c>
      <c r="J394" s="8">
        <f t="shared" si="145"/>
        <v>0</v>
      </c>
      <c r="K394" s="8">
        <f t="shared" si="145"/>
        <v>0</v>
      </c>
      <c r="L394" s="8">
        <f t="shared" si="145"/>
        <v>0</v>
      </c>
      <c r="M394" s="8">
        <f t="shared" si="145"/>
        <v>0</v>
      </c>
      <c r="N394" s="8">
        <f t="shared" si="145"/>
        <v>0</v>
      </c>
      <c r="O394" s="8">
        <v>0</v>
      </c>
      <c r="P394" s="8">
        <v>0</v>
      </c>
    </row>
    <row r="395" spans="1:16" ht="7.5">
      <c r="A395" s="24"/>
      <c r="B395" s="24"/>
      <c r="C395" s="23"/>
      <c r="D395" s="23"/>
      <c r="E395" s="24"/>
      <c r="F395" s="11" t="s">
        <v>23</v>
      </c>
      <c r="G395" s="8">
        <f>SUM(H395:P395)</f>
        <v>522.2</v>
      </c>
      <c r="H395" s="8">
        <v>522.2</v>
      </c>
      <c r="I395" s="8"/>
      <c r="J395" s="8"/>
      <c r="K395" s="8"/>
      <c r="L395" s="8"/>
      <c r="M395" s="8"/>
      <c r="N395" s="8"/>
      <c r="O395" s="8"/>
      <c r="P395" s="8"/>
    </row>
    <row r="396" spans="1:16" ht="7.5">
      <c r="A396" s="24"/>
      <c r="B396" s="24"/>
      <c r="C396" s="23"/>
      <c r="D396" s="23"/>
      <c r="E396" s="24"/>
      <c r="F396" s="11" t="s">
        <v>24</v>
      </c>
      <c r="G396" s="8">
        <f>SUM(H396:P396)</f>
        <v>522.2</v>
      </c>
      <c r="H396" s="8">
        <v>522.2</v>
      </c>
      <c r="I396" s="8"/>
      <c r="J396" s="8"/>
      <c r="K396" s="8"/>
      <c r="L396" s="8"/>
      <c r="M396" s="8"/>
      <c r="N396" s="8"/>
      <c r="O396" s="8"/>
      <c r="P396" s="8"/>
    </row>
    <row r="397" spans="1:16" ht="7.5">
      <c r="A397" s="24"/>
      <c r="B397" s="24"/>
      <c r="C397" s="23"/>
      <c r="D397" s="23"/>
      <c r="E397" s="24"/>
      <c r="F397" s="11" t="s">
        <v>25</v>
      </c>
      <c r="G397" s="8">
        <f>SUM(H397:P397)</f>
        <v>0</v>
      </c>
      <c r="H397" s="8"/>
      <c r="I397" s="8"/>
      <c r="J397" s="8"/>
      <c r="K397" s="8"/>
      <c r="L397" s="8"/>
      <c r="M397" s="8"/>
      <c r="N397" s="8"/>
      <c r="O397" s="8"/>
      <c r="P397" s="8"/>
    </row>
    <row r="398" spans="1:16" ht="7.5">
      <c r="A398" s="24" t="s">
        <v>172</v>
      </c>
      <c r="B398" s="24" t="s">
        <v>490</v>
      </c>
      <c r="C398" s="23" t="s">
        <v>143</v>
      </c>
      <c r="D398" s="23" t="s">
        <v>166</v>
      </c>
      <c r="E398" s="24" t="s">
        <v>443</v>
      </c>
      <c r="F398" s="11" t="s">
        <v>440</v>
      </c>
      <c r="G398" s="8">
        <f aca="true" t="shared" si="146" ref="G398:N398">G399+G400+G401</f>
        <v>286.6</v>
      </c>
      <c r="H398" s="8">
        <f t="shared" si="146"/>
        <v>286.6</v>
      </c>
      <c r="I398" s="8">
        <f t="shared" si="146"/>
        <v>0</v>
      </c>
      <c r="J398" s="8">
        <f t="shared" si="146"/>
        <v>0</v>
      </c>
      <c r="K398" s="8">
        <f t="shared" si="146"/>
        <v>0</v>
      </c>
      <c r="L398" s="8">
        <f t="shared" si="146"/>
        <v>0</v>
      </c>
      <c r="M398" s="8">
        <f t="shared" si="146"/>
        <v>0</v>
      </c>
      <c r="N398" s="8">
        <f t="shared" si="146"/>
        <v>0</v>
      </c>
      <c r="O398" s="8">
        <v>0</v>
      </c>
      <c r="P398" s="8">
        <v>0</v>
      </c>
    </row>
    <row r="399" spans="1:16" ht="7.5">
      <c r="A399" s="24"/>
      <c r="B399" s="24"/>
      <c r="C399" s="23"/>
      <c r="D399" s="23"/>
      <c r="E399" s="24"/>
      <c r="F399" s="11" t="s">
        <v>23</v>
      </c>
      <c r="G399" s="8">
        <f>SUM(H399:P399)</f>
        <v>143.3</v>
      </c>
      <c r="H399" s="8">
        <v>143.3</v>
      </c>
      <c r="I399" s="8"/>
      <c r="J399" s="8"/>
      <c r="K399" s="8"/>
      <c r="L399" s="8"/>
      <c r="M399" s="8"/>
      <c r="N399" s="8"/>
      <c r="O399" s="8"/>
      <c r="P399" s="8"/>
    </row>
    <row r="400" spans="1:16" ht="7.5">
      <c r="A400" s="24"/>
      <c r="B400" s="24"/>
      <c r="C400" s="23"/>
      <c r="D400" s="23"/>
      <c r="E400" s="24"/>
      <c r="F400" s="11" t="s">
        <v>24</v>
      </c>
      <c r="G400" s="8">
        <f>SUM(H400:P400)</f>
        <v>143.3</v>
      </c>
      <c r="H400" s="8">
        <v>143.3</v>
      </c>
      <c r="I400" s="8"/>
      <c r="J400" s="8"/>
      <c r="K400" s="8"/>
      <c r="L400" s="8"/>
      <c r="M400" s="8"/>
      <c r="N400" s="8"/>
      <c r="O400" s="8"/>
      <c r="P400" s="8"/>
    </row>
    <row r="401" spans="1:16" ht="18" customHeight="1">
      <c r="A401" s="24"/>
      <c r="B401" s="24"/>
      <c r="C401" s="23"/>
      <c r="D401" s="23"/>
      <c r="E401" s="24"/>
      <c r="F401" s="11" t="s">
        <v>25</v>
      </c>
      <c r="G401" s="8">
        <f>SUM(H401:P401)</f>
        <v>0</v>
      </c>
      <c r="H401" s="8"/>
      <c r="I401" s="8"/>
      <c r="J401" s="8"/>
      <c r="K401" s="8"/>
      <c r="L401" s="8"/>
      <c r="M401" s="8"/>
      <c r="N401" s="8"/>
      <c r="O401" s="8"/>
      <c r="P401" s="8"/>
    </row>
    <row r="402" spans="1:16" ht="7.5">
      <c r="A402" s="24" t="s">
        <v>173</v>
      </c>
      <c r="B402" s="24" t="s">
        <v>174</v>
      </c>
      <c r="C402" s="23" t="s">
        <v>143</v>
      </c>
      <c r="D402" s="23" t="s">
        <v>166</v>
      </c>
      <c r="E402" s="24" t="s">
        <v>443</v>
      </c>
      <c r="F402" s="11" t="s">
        <v>440</v>
      </c>
      <c r="G402" s="8">
        <f aca="true" t="shared" si="147" ref="G402:N402">G403+G404+G405</f>
        <v>379</v>
      </c>
      <c r="H402" s="8">
        <f t="shared" si="147"/>
        <v>379</v>
      </c>
      <c r="I402" s="8">
        <f t="shared" si="147"/>
        <v>0</v>
      </c>
      <c r="J402" s="8">
        <f t="shared" si="147"/>
        <v>0</v>
      </c>
      <c r="K402" s="8">
        <f t="shared" si="147"/>
        <v>0</v>
      </c>
      <c r="L402" s="8">
        <f t="shared" si="147"/>
        <v>0</v>
      </c>
      <c r="M402" s="8">
        <f t="shared" si="147"/>
        <v>0</v>
      </c>
      <c r="N402" s="8">
        <f t="shared" si="147"/>
        <v>0</v>
      </c>
      <c r="O402" s="8">
        <v>0</v>
      </c>
      <c r="P402" s="8">
        <v>0</v>
      </c>
    </row>
    <row r="403" spans="1:16" ht="7.5">
      <c r="A403" s="24"/>
      <c r="B403" s="24"/>
      <c r="C403" s="23"/>
      <c r="D403" s="23"/>
      <c r="E403" s="24"/>
      <c r="F403" s="11" t="s">
        <v>23</v>
      </c>
      <c r="G403" s="8">
        <f>SUM(H403:P403)</f>
        <v>189.5</v>
      </c>
      <c r="H403" s="8">
        <v>189.5</v>
      </c>
      <c r="I403" s="8"/>
      <c r="J403" s="8"/>
      <c r="K403" s="8"/>
      <c r="L403" s="8"/>
      <c r="M403" s="8"/>
      <c r="N403" s="8"/>
      <c r="O403" s="8"/>
      <c r="P403" s="8"/>
    </row>
    <row r="404" spans="1:16" ht="7.5">
      <c r="A404" s="24"/>
      <c r="B404" s="24"/>
      <c r="C404" s="23"/>
      <c r="D404" s="23"/>
      <c r="E404" s="24"/>
      <c r="F404" s="11" t="s">
        <v>24</v>
      </c>
      <c r="G404" s="8">
        <f>SUM(H404:P404)</f>
        <v>189.5</v>
      </c>
      <c r="H404" s="8">
        <v>189.5</v>
      </c>
      <c r="I404" s="8"/>
      <c r="J404" s="8"/>
      <c r="K404" s="8"/>
      <c r="L404" s="8"/>
      <c r="M404" s="8"/>
      <c r="N404" s="8"/>
      <c r="O404" s="8"/>
      <c r="P404" s="8"/>
    </row>
    <row r="405" spans="1:16" ht="7.5">
      <c r="A405" s="24"/>
      <c r="B405" s="24"/>
      <c r="C405" s="23"/>
      <c r="D405" s="23"/>
      <c r="E405" s="24"/>
      <c r="F405" s="11" t="s">
        <v>25</v>
      </c>
      <c r="G405" s="8">
        <f>SUM(H405:P405)</f>
        <v>0</v>
      </c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7.5">
      <c r="A406" s="24" t="s">
        <v>175</v>
      </c>
      <c r="B406" s="24" t="s">
        <v>176</v>
      </c>
      <c r="C406" s="23" t="s">
        <v>165</v>
      </c>
      <c r="D406" s="23" t="s">
        <v>166</v>
      </c>
      <c r="E406" s="24" t="s">
        <v>443</v>
      </c>
      <c r="F406" s="11" t="s">
        <v>440</v>
      </c>
      <c r="G406" s="8">
        <f aca="true" t="shared" si="148" ref="G406:N406">G407+G408+G409</f>
        <v>76.9</v>
      </c>
      <c r="H406" s="8">
        <f t="shared" si="148"/>
        <v>76.9</v>
      </c>
      <c r="I406" s="8">
        <f t="shared" si="148"/>
        <v>0</v>
      </c>
      <c r="J406" s="8">
        <f t="shared" si="148"/>
        <v>0</v>
      </c>
      <c r="K406" s="8">
        <f t="shared" si="148"/>
        <v>0</v>
      </c>
      <c r="L406" s="8">
        <f t="shared" si="148"/>
        <v>0</v>
      </c>
      <c r="M406" s="8">
        <f t="shared" si="148"/>
        <v>0</v>
      </c>
      <c r="N406" s="8">
        <f t="shared" si="148"/>
        <v>0</v>
      </c>
      <c r="O406" s="8">
        <v>0</v>
      </c>
      <c r="P406" s="8">
        <v>0</v>
      </c>
    </row>
    <row r="407" spans="1:16" ht="7.5">
      <c r="A407" s="24"/>
      <c r="B407" s="24"/>
      <c r="C407" s="23"/>
      <c r="D407" s="23"/>
      <c r="E407" s="24"/>
      <c r="F407" s="11" t="s">
        <v>23</v>
      </c>
      <c r="G407" s="8">
        <f>SUM(H407:P407)</f>
        <v>38.6</v>
      </c>
      <c r="H407" s="8">
        <v>38.6</v>
      </c>
      <c r="I407" s="8"/>
      <c r="J407" s="8"/>
      <c r="K407" s="8"/>
      <c r="L407" s="8"/>
      <c r="M407" s="8"/>
      <c r="N407" s="8"/>
      <c r="O407" s="8"/>
      <c r="P407" s="8"/>
    </row>
    <row r="408" spans="1:16" ht="7.5">
      <c r="A408" s="24"/>
      <c r="B408" s="24"/>
      <c r="C408" s="23"/>
      <c r="D408" s="23"/>
      <c r="E408" s="24"/>
      <c r="F408" s="11" t="s">
        <v>24</v>
      </c>
      <c r="G408" s="8">
        <f>SUM(H408:P408)</f>
        <v>38.3</v>
      </c>
      <c r="H408" s="8">
        <v>38.3</v>
      </c>
      <c r="I408" s="8"/>
      <c r="J408" s="8"/>
      <c r="K408" s="8"/>
      <c r="L408" s="8"/>
      <c r="M408" s="8"/>
      <c r="N408" s="8"/>
      <c r="O408" s="8"/>
      <c r="P408" s="8"/>
    </row>
    <row r="409" spans="1:16" ht="7.5">
      <c r="A409" s="24"/>
      <c r="B409" s="24"/>
      <c r="C409" s="23"/>
      <c r="D409" s="23"/>
      <c r="E409" s="24"/>
      <c r="F409" s="11" t="s">
        <v>25</v>
      </c>
      <c r="G409" s="8">
        <f>SUM(H409:P409)</f>
        <v>0</v>
      </c>
      <c r="H409" s="8"/>
      <c r="I409" s="8"/>
      <c r="J409" s="8"/>
      <c r="K409" s="8"/>
      <c r="L409" s="8"/>
      <c r="M409" s="8"/>
      <c r="N409" s="8"/>
      <c r="O409" s="8"/>
      <c r="P409" s="8"/>
    </row>
    <row r="410" spans="1:16" ht="7.5">
      <c r="A410" s="24" t="s">
        <v>177</v>
      </c>
      <c r="B410" s="24" t="s">
        <v>178</v>
      </c>
      <c r="C410" s="23" t="s">
        <v>143</v>
      </c>
      <c r="D410" s="23" t="s">
        <v>166</v>
      </c>
      <c r="E410" s="24" t="s">
        <v>443</v>
      </c>
      <c r="F410" s="11" t="s">
        <v>440</v>
      </c>
      <c r="G410" s="8">
        <f aca="true" t="shared" si="149" ref="G410:N410">G411+G412+G413</f>
        <v>8426.2</v>
      </c>
      <c r="H410" s="8">
        <f t="shared" si="149"/>
        <v>2856.4</v>
      </c>
      <c r="I410" s="8">
        <f t="shared" si="149"/>
        <v>4617.5</v>
      </c>
      <c r="J410" s="8">
        <f t="shared" si="149"/>
        <v>952.3</v>
      </c>
      <c r="K410" s="8">
        <f t="shared" si="149"/>
        <v>0</v>
      </c>
      <c r="L410" s="8">
        <f t="shared" si="149"/>
        <v>0</v>
      </c>
      <c r="M410" s="8">
        <f t="shared" si="149"/>
        <v>0</v>
      </c>
      <c r="N410" s="8">
        <f t="shared" si="149"/>
        <v>0</v>
      </c>
      <c r="O410" s="8">
        <v>0</v>
      </c>
      <c r="P410" s="8">
        <v>0</v>
      </c>
    </row>
    <row r="411" spans="1:16" ht="7.5">
      <c r="A411" s="24"/>
      <c r="B411" s="24"/>
      <c r="C411" s="23"/>
      <c r="D411" s="23"/>
      <c r="E411" s="24"/>
      <c r="F411" s="11" t="s">
        <v>23</v>
      </c>
      <c r="G411" s="8">
        <f>SUM(H411:P411)</f>
        <v>4217.4</v>
      </c>
      <c r="H411" s="8">
        <f>H415+H419+H423+H427+H431+H435+H439+H443</f>
        <v>1428.2</v>
      </c>
      <c r="I411" s="8">
        <f aca="true" t="shared" si="150" ref="I411:N411">I415+I419+I423+I427+I431+I435+I439+I443</f>
        <v>2313</v>
      </c>
      <c r="J411" s="8">
        <f t="shared" si="150"/>
        <v>476.2</v>
      </c>
      <c r="K411" s="8">
        <f t="shared" si="150"/>
        <v>0</v>
      </c>
      <c r="L411" s="8">
        <f t="shared" si="150"/>
        <v>0</v>
      </c>
      <c r="M411" s="8">
        <f t="shared" si="150"/>
        <v>0</v>
      </c>
      <c r="N411" s="8">
        <f t="shared" si="150"/>
        <v>0</v>
      </c>
      <c r="O411" s="8">
        <v>0</v>
      </c>
      <c r="P411" s="8">
        <v>0</v>
      </c>
    </row>
    <row r="412" spans="1:16" ht="7.5">
      <c r="A412" s="24"/>
      <c r="B412" s="24"/>
      <c r="C412" s="23"/>
      <c r="D412" s="23"/>
      <c r="E412" s="24"/>
      <c r="F412" s="11" t="s">
        <v>24</v>
      </c>
      <c r="G412" s="8">
        <f>SUM(H412:P412)</f>
        <v>4208.8</v>
      </c>
      <c r="H412" s="8">
        <f aca="true" t="shared" si="151" ref="H412:N413">H416+H420+H424+H428+H432+H436+H440+H444</f>
        <v>1428.2</v>
      </c>
      <c r="I412" s="8">
        <f t="shared" si="151"/>
        <v>2304.5</v>
      </c>
      <c r="J412" s="8">
        <f t="shared" si="151"/>
        <v>476.1</v>
      </c>
      <c r="K412" s="8">
        <f t="shared" si="151"/>
        <v>0</v>
      </c>
      <c r="L412" s="8">
        <f t="shared" si="151"/>
        <v>0</v>
      </c>
      <c r="M412" s="8">
        <f t="shared" si="151"/>
        <v>0</v>
      </c>
      <c r="N412" s="8">
        <f t="shared" si="151"/>
        <v>0</v>
      </c>
      <c r="O412" s="8">
        <v>0</v>
      </c>
      <c r="P412" s="8">
        <v>0</v>
      </c>
    </row>
    <row r="413" spans="1:16" ht="7.5">
      <c r="A413" s="24"/>
      <c r="B413" s="24"/>
      <c r="C413" s="23"/>
      <c r="D413" s="23"/>
      <c r="E413" s="24"/>
      <c r="F413" s="11" t="s">
        <v>25</v>
      </c>
      <c r="G413" s="8">
        <f>SUM(H413:P413)</f>
        <v>0</v>
      </c>
      <c r="H413" s="8">
        <f t="shared" si="151"/>
        <v>0</v>
      </c>
      <c r="I413" s="8">
        <f t="shared" si="151"/>
        <v>0</v>
      </c>
      <c r="J413" s="8">
        <f t="shared" si="151"/>
        <v>0</v>
      </c>
      <c r="K413" s="8">
        <f t="shared" si="151"/>
        <v>0</v>
      </c>
      <c r="L413" s="8">
        <f t="shared" si="151"/>
        <v>0</v>
      </c>
      <c r="M413" s="8">
        <f t="shared" si="151"/>
        <v>0</v>
      </c>
      <c r="N413" s="8">
        <f t="shared" si="151"/>
        <v>0</v>
      </c>
      <c r="O413" s="8">
        <v>0</v>
      </c>
      <c r="P413" s="8">
        <v>0</v>
      </c>
    </row>
    <row r="414" spans="1:16" ht="7.5">
      <c r="A414" s="24" t="s">
        <v>180</v>
      </c>
      <c r="B414" s="24" t="s">
        <v>181</v>
      </c>
      <c r="C414" s="23" t="s">
        <v>143</v>
      </c>
      <c r="D414" s="23" t="s">
        <v>166</v>
      </c>
      <c r="E414" s="24" t="s">
        <v>443</v>
      </c>
      <c r="F414" s="11" t="s">
        <v>440</v>
      </c>
      <c r="G414" s="8">
        <f aca="true" t="shared" si="152" ref="G414:N414">G415+G416+G417</f>
        <v>667.2</v>
      </c>
      <c r="H414" s="8">
        <f t="shared" si="152"/>
        <v>667.2</v>
      </c>
      <c r="I414" s="8">
        <f t="shared" si="152"/>
        <v>0</v>
      </c>
      <c r="J414" s="8">
        <f t="shared" si="152"/>
        <v>0</v>
      </c>
      <c r="K414" s="8">
        <f t="shared" si="152"/>
        <v>0</v>
      </c>
      <c r="L414" s="8">
        <f t="shared" si="152"/>
        <v>0</v>
      </c>
      <c r="M414" s="8">
        <f t="shared" si="152"/>
        <v>0</v>
      </c>
      <c r="N414" s="8">
        <f t="shared" si="152"/>
        <v>0</v>
      </c>
      <c r="O414" s="8">
        <v>0</v>
      </c>
      <c r="P414" s="8">
        <v>0</v>
      </c>
    </row>
    <row r="415" spans="1:16" ht="7.5">
      <c r="A415" s="24"/>
      <c r="B415" s="24"/>
      <c r="C415" s="23"/>
      <c r="D415" s="23"/>
      <c r="E415" s="24"/>
      <c r="F415" s="11" t="s">
        <v>23</v>
      </c>
      <c r="G415" s="8">
        <f>SUM(H415:P415)</f>
        <v>333.6</v>
      </c>
      <c r="H415" s="8">
        <v>333.6</v>
      </c>
      <c r="I415" s="8"/>
      <c r="J415" s="8"/>
      <c r="K415" s="8"/>
      <c r="L415" s="8"/>
      <c r="M415" s="8"/>
      <c r="N415" s="8"/>
      <c r="O415" s="8"/>
      <c r="P415" s="8"/>
    </row>
    <row r="416" spans="1:16" ht="7.5">
      <c r="A416" s="24"/>
      <c r="B416" s="24"/>
      <c r="C416" s="23"/>
      <c r="D416" s="23"/>
      <c r="E416" s="24"/>
      <c r="F416" s="11" t="s">
        <v>24</v>
      </c>
      <c r="G416" s="8">
        <f>SUM(H416:P416)</f>
        <v>333.6</v>
      </c>
      <c r="H416" s="8">
        <v>333.6</v>
      </c>
      <c r="I416" s="8"/>
      <c r="J416" s="8"/>
      <c r="K416" s="8"/>
      <c r="L416" s="8"/>
      <c r="M416" s="8"/>
      <c r="N416" s="8"/>
      <c r="O416" s="8"/>
      <c r="P416" s="8"/>
    </row>
    <row r="417" spans="1:16" ht="7.5">
      <c r="A417" s="24"/>
      <c r="B417" s="24"/>
      <c r="C417" s="23"/>
      <c r="D417" s="23"/>
      <c r="E417" s="24"/>
      <c r="F417" s="11" t="s">
        <v>25</v>
      </c>
      <c r="G417" s="8">
        <f>SUM(H417:P417)</f>
        <v>0</v>
      </c>
      <c r="H417" s="8"/>
      <c r="I417" s="8"/>
      <c r="J417" s="8"/>
      <c r="K417" s="8"/>
      <c r="L417" s="8"/>
      <c r="M417" s="8"/>
      <c r="N417" s="8"/>
      <c r="O417" s="8"/>
      <c r="P417" s="8"/>
    </row>
    <row r="418" spans="1:16" ht="7.5">
      <c r="A418" s="24" t="s">
        <v>179</v>
      </c>
      <c r="B418" s="24" t="s">
        <v>422</v>
      </c>
      <c r="C418" s="23" t="s">
        <v>143</v>
      </c>
      <c r="D418" s="23" t="s">
        <v>166</v>
      </c>
      <c r="E418" s="24" t="s">
        <v>443</v>
      </c>
      <c r="F418" s="11" t="s">
        <v>440</v>
      </c>
      <c r="G418" s="8">
        <f aca="true" t="shared" si="153" ref="G418:N418">G419+G420+G421</f>
        <v>893</v>
      </c>
      <c r="H418" s="8">
        <f t="shared" si="153"/>
        <v>893</v>
      </c>
      <c r="I418" s="8">
        <f t="shared" si="153"/>
        <v>0</v>
      </c>
      <c r="J418" s="8">
        <f t="shared" si="153"/>
        <v>0</v>
      </c>
      <c r="K418" s="8">
        <f t="shared" si="153"/>
        <v>0</v>
      </c>
      <c r="L418" s="8">
        <f t="shared" si="153"/>
        <v>0</v>
      </c>
      <c r="M418" s="8">
        <f t="shared" si="153"/>
        <v>0</v>
      </c>
      <c r="N418" s="8">
        <f t="shared" si="153"/>
        <v>0</v>
      </c>
      <c r="O418" s="8">
        <v>0</v>
      </c>
      <c r="P418" s="8">
        <v>0</v>
      </c>
    </row>
    <row r="419" spans="1:16" ht="7.5">
      <c r="A419" s="24"/>
      <c r="B419" s="24"/>
      <c r="C419" s="23"/>
      <c r="D419" s="23"/>
      <c r="E419" s="24"/>
      <c r="F419" s="11" t="s">
        <v>23</v>
      </c>
      <c r="G419" s="8">
        <f>SUM(H419:P419)</f>
        <v>446.5</v>
      </c>
      <c r="H419" s="8">
        <v>446.5</v>
      </c>
      <c r="I419" s="8"/>
      <c r="J419" s="8"/>
      <c r="K419" s="8"/>
      <c r="L419" s="8"/>
      <c r="M419" s="8"/>
      <c r="N419" s="8"/>
      <c r="O419" s="8"/>
      <c r="P419" s="8"/>
    </row>
    <row r="420" spans="1:16" ht="7.5">
      <c r="A420" s="24"/>
      <c r="B420" s="24"/>
      <c r="C420" s="23"/>
      <c r="D420" s="23"/>
      <c r="E420" s="24"/>
      <c r="F420" s="11" t="s">
        <v>24</v>
      </c>
      <c r="G420" s="8">
        <f>SUM(H420:P420)</f>
        <v>446.5</v>
      </c>
      <c r="H420" s="8">
        <v>446.5</v>
      </c>
      <c r="I420" s="8"/>
      <c r="J420" s="8"/>
      <c r="K420" s="8"/>
      <c r="L420" s="8"/>
      <c r="M420" s="8"/>
      <c r="N420" s="8"/>
      <c r="O420" s="8"/>
      <c r="P420" s="8"/>
    </row>
    <row r="421" spans="1:16" ht="7.5">
      <c r="A421" s="24"/>
      <c r="B421" s="24"/>
      <c r="C421" s="23"/>
      <c r="D421" s="23"/>
      <c r="E421" s="24"/>
      <c r="F421" s="11" t="s">
        <v>25</v>
      </c>
      <c r="G421" s="8">
        <f>SUM(H421:P421)</f>
        <v>0</v>
      </c>
      <c r="H421" s="8"/>
      <c r="I421" s="8"/>
      <c r="J421" s="8"/>
      <c r="K421" s="8"/>
      <c r="L421" s="8"/>
      <c r="M421" s="8"/>
      <c r="N421" s="8"/>
      <c r="O421" s="8"/>
      <c r="P421" s="8"/>
    </row>
    <row r="422" spans="1:16" ht="7.5">
      <c r="A422" s="24" t="s">
        <v>182</v>
      </c>
      <c r="B422" s="24" t="s">
        <v>423</v>
      </c>
      <c r="C422" s="23" t="s">
        <v>143</v>
      </c>
      <c r="D422" s="23" t="s">
        <v>166</v>
      </c>
      <c r="E422" s="24" t="s">
        <v>443</v>
      </c>
      <c r="F422" s="11" t="s">
        <v>440</v>
      </c>
      <c r="G422" s="8">
        <f aca="true" t="shared" si="154" ref="G422:N422">G423+G424+G425</f>
        <v>896.4</v>
      </c>
      <c r="H422" s="8">
        <f t="shared" si="154"/>
        <v>896.4</v>
      </c>
      <c r="I422" s="8">
        <f t="shared" si="154"/>
        <v>0</v>
      </c>
      <c r="J422" s="8">
        <f t="shared" si="154"/>
        <v>0</v>
      </c>
      <c r="K422" s="8">
        <f t="shared" si="154"/>
        <v>0</v>
      </c>
      <c r="L422" s="8">
        <f t="shared" si="154"/>
        <v>0</v>
      </c>
      <c r="M422" s="8">
        <f t="shared" si="154"/>
        <v>0</v>
      </c>
      <c r="N422" s="8">
        <f t="shared" si="154"/>
        <v>0</v>
      </c>
      <c r="O422" s="8">
        <v>0</v>
      </c>
      <c r="P422" s="8">
        <v>0</v>
      </c>
    </row>
    <row r="423" spans="1:16" ht="7.5">
      <c r="A423" s="24"/>
      <c r="B423" s="24"/>
      <c r="C423" s="23"/>
      <c r="D423" s="23"/>
      <c r="E423" s="24"/>
      <c r="F423" s="11" t="s">
        <v>23</v>
      </c>
      <c r="G423" s="8">
        <f>SUM(H423:P423)</f>
        <v>448.2</v>
      </c>
      <c r="H423" s="8">
        <v>448.2</v>
      </c>
      <c r="I423" s="8"/>
      <c r="J423" s="8"/>
      <c r="K423" s="8"/>
      <c r="L423" s="8"/>
      <c r="M423" s="8"/>
      <c r="N423" s="8"/>
      <c r="O423" s="8"/>
      <c r="P423" s="8"/>
    </row>
    <row r="424" spans="1:16" ht="7.5">
      <c r="A424" s="24"/>
      <c r="B424" s="24"/>
      <c r="C424" s="23"/>
      <c r="D424" s="23"/>
      <c r="E424" s="24"/>
      <c r="F424" s="11" t="s">
        <v>24</v>
      </c>
      <c r="G424" s="8">
        <f>SUM(H424:P424)</f>
        <v>448.2</v>
      </c>
      <c r="H424" s="8">
        <v>448.2</v>
      </c>
      <c r="I424" s="8"/>
      <c r="J424" s="8"/>
      <c r="K424" s="8"/>
      <c r="L424" s="8"/>
      <c r="M424" s="8"/>
      <c r="N424" s="8"/>
      <c r="O424" s="8"/>
      <c r="P424" s="8"/>
    </row>
    <row r="425" spans="1:16" ht="7.5">
      <c r="A425" s="24"/>
      <c r="B425" s="24"/>
      <c r="C425" s="23"/>
      <c r="D425" s="23"/>
      <c r="E425" s="24"/>
      <c r="F425" s="11" t="s">
        <v>25</v>
      </c>
      <c r="G425" s="8">
        <f>SUM(H425:P425)</f>
        <v>0</v>
      </c>
      <c r="H425" s="8"/>
      <c r="I425" s="8"/>
      <c r="J425" s="8"/>
      <c r="K425" s="8"/>
      <c r="L425" s="8"/>
      <c r="M425" s="8"/>
      <c r="N425" s="8"/>
      <c r="O425" s="8"/>
      <c r="P425" s="8"/>
    </row>
    <row r="426" spans="1:16" ht="7.5">
      <c r="A426" s="24" t="s">
        <v>183</v>
      </c>
      <c r="B426" s="24" t="s">
        <v>424</v>
      </c>
      <c r="C426" s="23" t="s">
        <v>143</v>
      </c>
      <c r="D426" s="23" t="s">
        <v>166</v>
      </c>
      <c r="E426" s="24" t="s">
        <v>443</v>
      </c>
      <c r="F426" s="11" t="s">
        <v>440</v>
      </c>
      <c r="G426" s="8">
        <f aca="true" t="shared" si="155" ref="G426:N426">G427+G428+G429</f>
        <v>399.8</v>
      </c>
      <c r="H426" s="8">
        <f t="shared" si="155"/>
        <v>399.8</v>
      </c>
      <c r="I426" s="8">
        <f t="shared" si="155"/>
        <v>0</v>
      </c>
      <c r="J426" s="8">
        <f t="shared" si="155"/>
        <v>0</v>
      </c>
      <c r="K426" s="8">
        <f t="shared" si="155"/>
        <v>0</v>
      </c>
      <c r="L426" s="8">
        <f t="shared" si="155"/>
        <v>0</v>
      </c>
      <c r="M426" s="8">
        <f t="shared" si="155"/>
        <v>0</v>
      </c>
      <c r="N426" s="8">
        <f t="shared" si="155"/>
        <v>0</v>
      </c>
      <c r="O426" s="8">
        <v>0</v>
      </c>
      <c r="P426" s="8">
        <v>0</v>
      </c>
    </row>
    <row r="427" spans="1:16" ht="7.5">
      <c r="A427" s="24"/>
      <c r="B427" s="24"/>
      <c r="C427" s="23"/>
      <c r="D427" s="23"/>
      <c r="E427" s="24"/>
      <c r="F427" s="11" t="s">
        <v>23</v>
      </c>
      <c r="G427" s="8">
        <f>SUM(H427:P427)</f>
        <v>199.9</v>
      </c>
      <c r="H427" s="8">
        <v>199.9</v>
      </c>
      <c r="I427" s="8"/>
      <c r="J427" s="8"/>
      <c r="K427" s="8"/>
      <c r="L427" s="8"/>
      <c r="M427" s="8"/>
      <c r="N427" s="8"/>
      <c r="O427" s="8"/>
      <c r="P427" s="8"/>
    </row>
    <row r="428" spans="1:16" ht="7.5">
      <c r="A428" s="24"/>
      <c r="B428" s="24"/>
      <c r="C428" s="23"/>
      <c r="D428" s="23"/>
      <c r="E428" s="24"/>
      <c r="F428" s="11" t="s">
        <v>24</v>
      </c>
      <c r="G428" s="8">
        <f>SUM(H428:P428)</f>
        <v>199.9</v>
      </c>
      <c r="H428" s="8">
        <v>199.9</v>
      </c>
      <c r="I428" s="8"/>
      <c r="J428" s="8"/>
      <c r="K428" s="8"/>
      <c r="L428" s="8"/>
      <c r="M428" s="8"/>
      <c r="N428" s="8"/>
      <c r="O428" s="8"/>
      <c r="P428" s="8"/>
    </row>
    <row r="429" spans="1:16" ht="7.5">
      <c r="A429" s="24"/>
      <c r="B429" s="24"/>
      <c r="C429" s="23"/>
      <c r="D429" s="23"/>
      <c r="E429" s="24"/>
      <c r="F429" s="11" t="s">
        <v>25</v>
      </c>
      <c r="G429" s="8">
        <f>SUM(H429:P429)</f>
        <v>0</v>
      </c>
      <c r="H429" s="8"/>
      <c r="I429" s="8"/>
      <c r="J429" s="8"/>
      <c r="K429" s="8"/>
      <c r="L429" s="8"/>
      <c r="M429" s="8"/>
      <c r="N429" s="8"/>
      <c r="O429" s="8"/>
      <c r="P429" s="8"/>
    </row>
    <row r="430" spans="1:16" ht="7.5">
      <c r="A430" s="24" t="s">
        <v>184</v>
      </c>
      <c r="B430" s="24" t="s">
        <v>491</v>
      </c>
      <c r="C430" s="23" t="s">
        <v>165</v>
      </c>
      <c r="D430" s="23" t="s">
        <v>166</v>
      </c>
      <c r="E430" s="24" t="s">
        <v>443</v>
      </c>
      <c r="F430" s="11" t="s">
        <v>440</v>
      </c>
      <c r="G430" s="8">
        <f aca="true" t="shared" si="156" ref="G430:N430">G431+G432+G433</f>
        <v>2173</v>
      </c>
      <c r="H430" s="8">
        <f t="shared" si="156"/>
        <v>0</v>
      </c>
      <c r="I430" s="8">
        <f t="shared" si="156"/>
        <v>2173</v>
      </c>
      <c r="J430" s="8">
        <f t="shared" si="156"/>
        <v>0</v>
      </c>
      <c r="K430" s="8">
        <f t="shared" si="156"/>
        <v>0</v>
      </c>
      <c r="L430" s="8">
        <f t="shared" si="156"/>
        <v>0</v>
      </c>
      <c r="M430" s="8">
        <f t="shared" si="156"/>
        <v>0</v>
      </c>
      <c r="N430" s="8">
        <f t="shared" si="156"/>
        <v>0</v>
      </c>
      <c r="O430" s="8">
        <v>0</v>
      </c>
      <c r="P430" s="8">
        <v>0</v>
      </c>
    </row>
    <row r="431" spans="1:16" ht="7.5">
      <c r="A431" s="24"/>
      <c r="B431" s="24"/>
      <c r="C431" s="23"/>
      <c r="D431" s="23"/>
      <c r="E431" s="24"/>
      <c r="F431" s="11" t="s">
        <v>23</v>
      </c>
      <c r="G431" s="8">
        <f>SUM(H431:P431)</f>
        <v>1086.5</v>
      </c>
      <c r="H431" s="8"/>
      <c r="I431" s="8">
        <v>1086.5</v>
      </c>
      <c r="J431" s="8"/>
      <c r="K431" s="8"/>
      <c r="L431" s="8"/>
      <c r="M431" s="8"/>
      <c r="N431" s="8"/>
      <c r="O431" s="8"/>
      <c r="P431" s="8"/>
    </row>
    <row r="432" spans="1:16" ht="7.5">
      <c r="A432" s="24"/>
      <c r="B432" s="24"/>
      <c r="C432" s="23"/>
      <c r="D432" s="23"/>
      <c r="E432" s="24"/>
      <c r="F432" s="11" t="s">
        <v>24</v>
      </c>
      <c r="G432" s="8">
        <f>SUM(H432:P432)</f>
        <v>1086.5</v>
      </c>
      <c r="H432" s="8"/>
      <c r="I432" s="8">
        <v>1086.5</v>
      </c>
      <c r="J432" s="8"/>
      <c r="K432" s="8"/>
      <c r="L432" s="8"/>
      <c r="M432" s="8"/>
      <c r="N432" s="8"/>
      <c r="O432" s="8"/>
      <c r="P432" s="8"/>
    </row>
    <row r="433" spans="1:16" ht="7.5">
      <c r="A433" s="24"/>
      <c r="B433" s="24"/>
      <c r="C433" s="23"/>
      <c r="D433" s="23"/>
      <c r="E433" s="24"/>
      <c r="F433" s="11" t="s">
        <v>25</v>
      </c>
      <c r="G433" s="8">
        <f>SUM(H433:P433)</f>
        <v>0</v>
      </c>
      <c r="H433" s="8"/>
      <c r="I433" s="8"/>
      <c r="J433" s="8"/>
      <c r="K433" s="8"/>
      <c r="L433" s="8"/>
      <c r="M433" s="8"/>
      <c r="N433" s="8"/>
      <c r="O433" s="8"/>
      <c r="P433" s="8"/>
    </row>
    <row r="434" spans="1:16" ht="7.5">
      <c r="A434" s="24" t="s">
        <v>185</v>
      </c>
      <c r="B434" s="24" t="s">
        <v>492</v>
      </c>
      <c r="C434" s="23" t="s">
        <v>143</v>
      </c>
      <c r="D434" s="23" t="s">
        <v>166</v>
      </c>
      <c r="E434" s="24" t="s">
        <v>443</v>
      </c>
      <c r="F434" s="11" t="s">
        <v>440</v>
      </c>
      <c r="G434" s="8">
        <f aca="true" t="shared" si="157" ref="G434:N434">G435+G436+G437</f>
        <v>1565.5</v>
      </c>
      <c r="H434" s="8">
        <f t="shared" si="157"/>
        <v>0</v>
      </c>
      <c r="I434" s="8">
        <f t="shared" si="157"/>
        <v>1565.5</v>
      </c>
      <c r="J434" s="8">
        <f t="shared" si="157"/>
        <v>0</v>
      </c>
      <c r="K434" s="8">
        <f t="shared" si="157"/>
        <v>0</v>
      </c>
      <c r="L434" s="8">
        <f t="shared" si="157"/>
        <v>0</v>
      </c>
      <c r="M434" s="8">
        <f t="shared" si="157"/>
        <v>0</v>
      </c>
      <c r="N434" s="8">
        <f t="shared" si="157"/>
        <v>0</v>
      </c>
      <c r="O434" s="8">
        <v>0</v>
      </c>
      <c r="P434" s="8">
        <v>0</v>
      </c>
    </row>
    <row r="435" spans="1:16" ht="7.5">
      <c r="A435" s="24"/>
      <c r="B435" s="24"/>
      <c r="C435" s="23"/>
      <c r="D435" s="23"/>
      <c r="E435" s="24"/>
      <c r="F435" s="11" t="s">
        <v>23</v>
      </c>
      <c r="G435" s="8">
        <f>SUM(H435:P435)</f>
        <v>787</v>
      </c>
      <c r="H435" s="8"/>
      <c r="I435" s="8">
        <v>787</v>
      </c>
      <c r="J435" s="8"/>
      <c r="K435" s="8"/>
      <c r="L435" s="8"/>
      <c r="M435" s="8"/>
      <c r="N435" s="8"/>
      <c r="O435" s="8"/>
      <c r="P435" s="8"/>
    </row>
    <row r="436" spans="1:16" ht="7.5">
      <c r="A436" s="24"/>
      <c r="B436" s="24"/>
      <c r="C436" s="23"/>
      <c r="D436" s="23"/>
      <c r="E436" s="24"/>
      <c r="F436" s="11" t="s">
        <v>24</v>
      </c>
      <c r="G436" s="8">
        <f>SUM(H436:P436)</f>
        <v>778.5</v>
      </c>
      <c r="H436" s="8"/>
      <c r="I436" s="8">
        <v>778.5</v>
      </c>
      <c r="J436" s="8"/>
      <c r="K436" s="8"/>
      <c r="L436" s="8"/>
      <c r="M436" s="8"/>
      <c r="N436" s="8"/>
      <c r="O436" s="8"/>
      <c r="P436" s="8"/>
    </row>
    <row r="437" spans="1:16" ht="13.5" customHeight="1">
      <c r="A437" s="24"/>
      <c r="B437" s="24"/>
      <c r="C437" s="23"/>
      <c r="D437" s="23"/>
      <c r="E437" s="24"/>
      <c r="F437" s="11" t="s">
        <v>25</v>
      </c>
      <c r="G437" s="8">
        <f>SUM(H437:P437)</f>
        <v>0</v>
      </c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7.5">
      <c r="A438" s="24" t="s">
        <v>186</v>
      </c>
      <c r="B438" s="24" t="s">
        <v>425</v>
      </c>
      <c r="C438" s="23" t="s">
        <v>32</v>
      </c>
      <c r="D438" s="23" t="s">
        <v>166</v>
      </c>
      <c r="E438" s="24" t="s">
        <v>443</v>
      </c>
      <c r="F438" s="11" t="s">
        <v>440</v>
      </c>
      <c r="G438" s="8">
        <f aca="true" t="shared" si="158" ref="G438:N438">G439+G440+G441</f>
        <v>879</v>
      </c>
      <c r="H438" s="8">
        <f t="shared" si="158"/>
        <v>0</v>
      </c>
      <c r="I438" s="8">
        <f t="shared" si="158"/>
        <v>879</v>
      </c>
      <c r="J438" s="8">
        <f t="shared" si="158"/>
        <v>0</v>
      </c>
      <c r="K438" s="8">
        <f t="shared" si="158"/>
        <v>0</v>
      </c>
      <c r="L438" s="8">
        <f t="shared" si="158"/>
        <v>0</v>
      </c>
      <c r="M438" s="8">
        <f t="shared" si="158"/>
        <v>0</v>
      </c>
      <c r="N438" s="8">
        <f t="shared" si="158"/>
        <v>0</v>
      </c>
      <c r="O438" s="8">
        <v>0</v>
      </c>
      <c r="P438" s="8">
        <v>0</v>
      </c>
    </row>
    <row r="439" spans="1:16" ht="7.5">
      <c r="A439" s="24"/>
      <c r="B439" s="24"/>
      <c r="C439" s="23"/>
      <c r="D439" s="23"/>
      <c r="E439" s="24"/>
      <c r="F439" s="11" t="s">
        <v>23</v>
      </c>
      <c r="G439" s="8">
        <f>SUM(H439:P439)</f>
        <v>439.5</v>
      </c>
      <c r="H439" s="8"/>
      <c r="I439" s="8">
        <v>439.5</v>
      </c>
      <c r="J439" s="8"/>
      <c r="K439" s="8"/>
      <c r="L439" s="8"/>
      <c r="M439" s="8"/>
      <c r="N439" s="8"/>
      <c r="O439" s="8"/>
      <c r="P439" s="8"/>
    </row>
    <row r="440" spans="1:16" ht="7.5">
      <c r="A440" s="24"/>
      <c r="B440" s="24"/>
      <c r="C440" s="23"/>
      <c r="D440" s="23"/>
      <c r="E440" s="24"/>
      <c r="F440" s="11" t="s">
        <v>24</v>
      </c>
      <c r="G440" s="8">
        <f>SUM(H440:P440)</f>
        <v>439.5</v>
      </c>
      <c r="H440" s="8"/>
      <c r="I440" s="8">
        <v>439.5</v>
      </c>
      <c r="J440" s="8"/>
      <c r="K440" s="8"/>
      <c r="L440" s="8"/>
      <c r="M440" s="8"/>
      <c r="N440" s="8"/>
      <c r="O440" s="8"/>
      <c r="P440" s="8"/>
    </row>
    <row r="441" spans="1:16" ht="7.5">
      <c r="A441" s="24"/>
      <c r="B441" s="24"/>
      <c r="C441" s="23"/>
      <c r="D441" s="23"/>
      <c r="E441" s="24"/>
      <c r="F441" s="11" t="s">
        <v>25</v>
      </c>
      <c r="G441" s="8">
        <f>SUM(H441:P441)</f>
        <v>0</v>
      </c>
      <c r="H441" s="8"/>
      <c r="I441" s="8"/>
      <c r="J441" s="8"/>
      <c r="K441" s="8"/>
      <c r="L441" s="8"/>
      <c r="M441" s="8"/>
      <c r="N441" s="8"/>
      <c r="O441" s="8"/>
      <c r="P441" s="8"/>
    </row>
    <row r="442" spans="1:16" ht="7.5">
      <c r="A442" s="24" t="s">
        <v>187</v>
      </c>
      <c r="B442" s="24" t="s">
        <v>188</v>
      </c>
      <c r="C442" s="23" t="s">
        <v>143</v>
      </c>
      <c r="D442" s="23" t="s">
        <v>166</v>
      </c>
      <c r="E442" s="24" t="s">
        <v>443</v>
      </c>
      <c r="F442" s="11" t="s">
        <v>440</v>
      </c>
      <c r="G442" s="8">
        <f aca="true" t="shared" si="159" ref="G442:N442">G443+G444+G445</f>
        <v>952.3</v>
      </c>
      <c r="H442" s="8">
        <f t="shared" si="159"/>
        <v>0</v>
      </c>
      <c r="I442" s="8">
        <f t="shared" si="159"/>
        <v>0</v>
      </c>
      <c r="J442" s="8">
        <f t="shared" si="159"/>
        <v>952.3</v>
      </c>
      <c r="K442" s="8">
        <f t="shared" si="159"/>
        <v>0</v>
      </c>
      <c r="L442" s="8">
        <f t="shared" si="159"/>
        <v>0</v>
      </c>
      <c r="M442" s="8">
        <f t="shared" si="159"/>
        <v>0</v>
      </c>
      <c r="N442" s="8">
        <f t="shared" si="159"/>
        <v>0</v>
      </c>
      <c r="O442" s="8">
        <v>0</v>
      </c>
      <c r="P442" s="8">
        <v>0</v>
      </c>
    </row>
    <row r="443" spans="1:16" ht="7.5">
      <c r="A443" s="24"/>
      <c r="B443" s="24"/>
      <c r="C443" s="23"/>
      <c r="D443" s="23"/>
      <c r="E443" s="24"/>
      <c r="F443" s="11" t="s">
        <v>23</v>
      </c>
      <c r="G443" s="8">
        <f>SUM(H443:P443)</f>
        <v>476.2</v>
      </c>
      <c r="H443" s="8"/>
      <c r="I443" s="8"/>
      <c r="J443" s="8">
        <v>476.2</v>
      </c>
      <c r="K443" s="8"/>
      <c r="L443" s="8"/>
      <c r="M443" s="8"/>
      <c r="N443" s="8"/>
      <c r="O443" s="8"/>
      <c r="P443" s="8"/>
    </row>
    <row r="444" spans="1:16" ht="7.5">
      <c r="A444" s="24"/>
      <c r="B444" s="24"/>
      <c r="C444" s="23"/>
      <c r="D444" s="23"/>
      <c r="E444" s="24"/>
      <c r="F444" s="11" t="s">
        <v>24</v>
      </c>
      <c r="G444" s="8">
        <f>SUM(H444:P444)</f>
        <v>476.1</v>
      </c>
      <c r="H444" s="8"/>
      <c r="I444" s="8"/>
      <c r="J444" s="8">
        <v>476.1</v>
      </c>
      <c r="K444" s="8"/>
      <c r="L444" s="8"/>
      <c r="M444" s="8"/>
      <c r="N444" s="8"/>
      <c r="O444" s="8"/>
      <c r="P444" s="8"/>
    </row>
    <row r="445" spans="1:16" ht="7.5">
      <c r="A445" s="24"/>
      <c r="B445" s="24"/>
      <c r="C445" s="23"/>
      <c r="D445" s="23"/>
      <c r="E445" s="24"/>
      <c r="F445" s="11" t="s">
        <v>25</v>
      </c>
      <c r="G445" s="8">
        <f>SUM(H445:P445)</f>
        <v>0</v>
      </c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7.5">
      <c r="A446" s="24" t="s">
        <v>189</v>
      </c>
      <c r="B446" s="24" t="s">
        <v>426</v>
      </c>
      <c r="C446" s="23" t="s">
        <v>143</v>
      </c>
      <c r="D446" s="23" t="s">
        <v>166</v>
      </c>
      <c r="E446" s="24" t="s">
        <v>443</v>
      </c>
      <c r="F446" s="11" t="s">
        <v>440</v>
      </c>
      <c r="G446" s="8">
        <f aca="true" t="shared" si="160" ref="G446:N446">G447+G448+G449</f>
        <v>8641.2</v>
      </c>
      <c r="H446" s="8">
        <f t="shared" si="160"/>
        <v>8641.2</v>
      </c>
      <c r="I446" s="8">
        <f t="shared" si="160"/>
        <v>0</v>
      </c>
      <c r="J446" s="8">
        <f t="shared" si="160"/>
        <v>0</v>
      </c>
      <c r="K446" s="8">
        <f t="shared" si="160"/>
        <v>0</v>
      </c>
      <c r="L446" s="8">
        <f t="shared" si="160"/>
        <v>0</v>
      </c>
      <c r="M446" s="8">
        <f t="shared" si="160"/>
        <v>0</v>
      </c>
      <c r="N446" s="8">
        <f t="shared" si="160"/>
        <v>0</v>
      </c>
      <c r="O446" s="8">
        <v>0</v>
      </c>
      <c r="P446" s="8">
        <v>0</v>
      </c>
    </row>
    <row r="447" spans="1:16" ht="7.5">
      <c r="A447" s="24"/>
      <c r="B447" s="24"/>
      <c r="C447" s="23"/>
      <c r="D447" s="23"/>
      <c r="E447" s="24"/>
      <c r="F447" s="11" t="s">
        <v>23</v>
      </c>
      <c r="G447" s="8">
        <f>SUM(H447:P447)</f>
        <v>4320.6</v>
      </c>
      <c r="H447" s="8">
        <v>4320.6</v>
      </c>
      <c r="I447" s="8"/>
      <c r="J447" s="8"/>
      <c r="K447" s="8"/>
      <c r="L447" s="8"/>
      <c r="M447" s="8"/>
      <c r="N447" s="8"/>
      <c r="O447" s="8"/>
      <c r="P447" s="8"/>
    </row>
    <row r="448" spans="1:16" ht="7.5">
      <c r="A448" s="24"/>
      <c r="B448" s="24"/>
      <c r="C448" s="23"/>
      <c r="D448" s="23"/>
      <c r="E448" s="24"/>
      <c r="F448" s="11" t="s">
        <v>24</v>
      </c>
      <c r="G448" s="8">
        <f>SUM(H448:P448)</f>
        <v>4320.6</v>
      </c>
      <c r="H448" s="8">
        <v>4320.6</v>
      </c>
      <c r="I448" s="8"/>
      <c r="J448" s="8"/>
      <c r="K448" s="8"/>
      <c r="L448" s="8"/>
      <c r="M448" s="8"/>
      <c r="N448" s="8"/>
      <c r="O448" s="8"/>
      <c r="P448" s="8"/>
    </row>
    <row r="449" spans="1:16" ht="7.5">
      <c r="A449" s="24"/>
      <c r="B449" s="24"/>
      <c r="C449" s="23"/>
      <c r="D449" s="23"/>
      <c r="E449" s="24"/>
      <c r="F449" s="11" t="s">
        <v>25</v>
      </c>
      <c r="G449" s="8">
        <f>SUM(H449:P449)</f>
        <v>0</v>
      </c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7.5">
      <c r="A450" s="24" t="s">
        <v>190</v>
      </c>
      <c r="B450" s="24" t="s">
        <v>176</v>
      </c>
      <c r="C450" s="23" t="s">
        <v>143</v>
      </c>
      <c r="D450" s="23" t="s">
        <v>166</v>
      </c>
      <c r="E450" s="24" t="s">
        <v>443</v>
      </c>
      <c r="F450" s="11" t="s">
        <v>440</v>
      </c>
      <c r="G450" s="8">
        <f aca="true" t="shared" si="161" ref="G450:N450">G451+G452+G453</f>
        <v>198.7</v>
      </c>
      <c r="H450" s="8">
        <f t="shared" si="161"/>
        <v>198.7</v>
      </c>
      <c r="I450" s="8">
        <f t="shared" si="161"/>
        <v>0</v>
      </c>
      <c r="J450" s="8">
        <f t="shared" si="161"/>
        <v>0</v>
      </c>
      <c r="K450" s="8">
        <f t="shared" si="161"/>
        <v>0</v>
      </c>
      <c r="L450" s="8">
        <f t="shared" si="161"/>
        <v>0</v>
      </c>
      <c r="M450" s="8">
        <f t="shared" si="161"/>
        <v>0</v>
      </c>
      <c r="N450" s="8">
        <f t="shared" si="161"/>
        <v>0</v>
      </c>
      <c r="O450" s="8">
        <v>0</v>
      </c>
      <c r="P450" s="8">
        <v>0</v>
      </c>
    </row>
    <row r="451" spans="1:16" ht="7.5">
      <c r="A451" s="24"/>
      <c r="B451" s="24"/>
      <c r="C451" s="23"/>
      <c r="D451" s="23"/>
      <c r="E451" s="24"/>
      <c r="F451" s="11" t="s">
        <v>23</v>
      </c>
      <c r="G451" s="8">
        <f>SUM(H451:P451)</f>
        <v>99.4</v>
      </c>
      <c r="H451" s="8">
        <v>99.4</v>
      </c>
      <c r="I451" s="8"/>
      <c r="J451" s="8"/>
      <c r="K451" s="8"/>
      <c r="L451" s="8"/>
      <c r="M451" s="8"/>
      <c r="N451" s="8"/>
      <c r="O451" s="8"/>
      <c r="P451" s="8"/>
    </row>
    <row r="452" spans="1:16" ht="7.5">
      <c r="A452" s="24"/>
      <c r="B452" s="24"/>
      <c r="C452" s="23"/>
      <c r="D452" s="23"/>
      <c r="E452" s="24"/>
      <c r="F452" s="11" t="s">
        <v>24</v>
      </c>
      <c r="G452" s="8">
        <f>SUM(H452:P452)</f>
        <v>99.3</v>
      </c>
      <c r="H452" s="8">
        <v>99.3</v>
      </c>
      <c r="I452" s="8"/>
      <c r="J452" s="8"/>
      <c r="K452" s="8"/>
      <c r="L452" s="8"/>
      <c r="M452" s="8"/>
      <c r="N452" s="8"/>
      <c r="O452" s="8"/>
      <c r="P452" s="8"/>
    </row>
    <row r="453" spans="1:16" ht="7.5">
      <c r="A453" s="24"/>
      <c r="B453" s="24"/>
      <c r="C453" s="23"/>
      <c r="D453" s="23"/>
      <c r="E453" s="24"/>
      <c r="F453" s="11" t="s">
        <v>25</v>
      </c>
      <c r="G453" s="8">
        <f>SUM(H453:P453)</f>
        <v>0</v>
      </c>
      <c r="H453" s="8"/>
      <c r="I453" s="8"/>
      <c r="J453" s="8"/>
      <c r="K453" s="8"/>
      <c r="L453" s="8"/>
      <c r="M453" s="8"/>
      <c r="N453" s="8"/>
      <c r="O453" s="8"/>
      <c r="P453" s="8"/>
    </row>
    <row r="454" spans="1:16" ht="7.5">
      <c r="A454" s="24" t="s">
        <v>191</v>
      </c>
      <c r="B454" s="24" t="s">
        <v>493</v>
      </c>
      <c r="C454" s="23" t="s">
        <v>143</v>
      </c>
      <c r="D454" s="23" t="s">
        <v>192</v>
      </c>
      <c r="E454" s="24" t="s">
        <v>455</v>
      </c>
      <c r="F454" s="11" t="s">
        <v>440</v>
      </c>
      <c r="G454" s="8">
        <f aca="true" t="shared" si="162" ref="G454:N454">G455+G456+G457</f>
        <v>38750.3</v>
      </c>
      <c r="H454" s="8">
        <f t="shared" si="162"/>
        <v>16700</v>
      </c>
      <c r="I454" s="8">
        <f t="shared" si="162"/>
        <v>0</v>
      </c>
      <c r="J454" s="8">
        <f t="shared" si="162"/>
        <v>16840.7</v>
      </c>
      <c r="K454" s="8">
        <f t="shared" si="162"/>
        <v>3202.2000000000003</v>
      </c>
      <c r="L454" s="8">
        <f t="shared" si="162"/>
        <v>2007.4</v>
      </c>
      <c r="M454" s="8">
        <f t="shared" si="162"/>
        <v>0</v>
      </c>
      <c r="N454" s="8">
        <f t="shared" si="162"/>
        <v>0</v>
      </c>
      <c r="O454" s="8">
        <v>0</v>
      </c>
      <c r="P454" s="8">
        <v>0</v>
      </c>
    </row>
    <row r="455" spans="1:16" ht="7.5">
      <c r="A455" s="24"/>
      <c r="B455" s="24"/>
      <c r="C455" s="23"/>
      <c r="D455" s="23"/>
      <c r="E455" s="24"/>
      <c r="F455" s="11" t="s">
        <v>23</v>
      </c>
      <c r="G455" s="8">
        <f>SUM(H455:P455)</f>
        <v>11049.900000000001</v>
      </c>
      <c r="H455" s="8">
        <f>H459+H471+H483+H487+H491+H495+H499+H503+H507</f>
        <v>4179.7</v>
      </c>
      <c r="I455" s="8">
        <f aca="true" t="shared" si="163" ref="I455:P455">I459+I471+I483+I487+I491+I495+I499+I503+I507</f>
        <v>0</v>
      </c>
      <c r="J455" s="8">
        <f t="shared" si="163"/>
        <v>4210.200000000001</v>
      </c>
      <c r="K455" s="8">
        <f t="shared" si="163"/>
        <v>988.8000000000001</v>
      </c>
      <c r="L455" s="8">
        <f t="shared" si="163"/>
        <v>1671.2</v>
      </c>
      <c r="M455" s="8">
        <f t="shared" si="163"/>
        <v>0</v>
      </c>
      <c r="N455" s="8">
        <f t="shared" si="163"/>
        <v>0</v>
      </c>
      <c r="O455" s="8">
        <f t="shared" si="163"/>
        <v>0</v>
      </c>
      <c r="P455" s="8">
        <f t="shared" si="163"/>
        <v>0</v>
      </c>
    </row>
    <row r="456" spans="1:16" ht="7.5">
      <c r="A456" s="24"/>
      <c r="B456" s="24"/>
      <c r="C456" s="23"/>
      <c r="D456" s="23"/>
      <c r="E456" s="24"/>
      <c r="F456" s="11" t="s">
        <v>24</v>
      </c>
      <c r="G456" s="8">
        <f>SUM(H456:P456)</f>
        <v>27700.4</v>
      </c>
      <c r="H456" s="8">
        <f aca="true" t="shared" si="164" ref="H456:P457">H460+H472+H484+H488+H492+H496+H500+H504+H508</f>
        <v>12520.3</v>
      </c>
      <c r="I456" s="8">
        <f t="shared" si="164"/>
        <v>0</v>
      </c>
      <c r="J456" s="8">
        <f t="shared" si="164"/>
        <v>12630.5</v>
      </c>
      <c r="K456" s="8">
        <f t="shared" si="164"/>
        <v>2213.4</v>
      </c>
      <c r="L456" s="8">
        <f t="shared" si="164"/>
        <v>336.2</v>
      </c>
      <c r="M456" s="8">
        <f t="shared" si="164"/>
        <v>0</v>
      </c>
      <c r="N456" s="8">
        <f t="shared" si="164"/>
        <v>0</v>
      </c>
      <c r="O456" s="8">
        <f t="shared" si="164"/>
        <v>0</v>
      </c>
      <c r="P456" s="8">
        <f t="shared" si="164"/>
        <v>0</v>
      </c>
    </row>
    <row r="457" spans="1:16" ht="24" customHeight="1">
      <c r="A457" s="24"/>
      <c r="B457" s="24"/>
      <c r="C457" s="23"/>
      <c r="D457" s="23"/>
      <c r="E457" s="24"/>
      <c r="F457" s="11" t="s">
        <v>25</v>
      </c>
      <c r="G457" s="8">
        <f>SUM(H457:P457)</f>
        <v>0</v>
      </c>
      <c r="H457" s="8">
        <f t="shared" si="164"/>
        <v>0</v>
      </c>
      <c r="I457" s="8">
        <f t="shared" si="164"/>
        <v>0</v>
      </c>
      <c r="J457" s="8">
        <f t="shared" si="164"/>
        <v>0</v>
      </c>
      <c r="K457" s="8">
        <f t="shared" si="164"/>
        <v>0</v>
      </c>
      <c r="L457" s="8">
        <f t="shared" si="164"/>
        <v>0</v>
      </c>
      <c r="M457" s="8">
        <f t="shared" si="164"/>
        <v>0</v>
      </c>
      <c r="N457" s="8">
        <f t="shared" si="164"/>
        <v>0</v>
      </c>
      <c r="O457" s="8">
        <f t="shared" si="164"/>
        <v>0</v>
      </c>
      <c r="P457" s="8">
        <f t="shared" si="164"/>
        <v>0</v>
      </c>
    </row>
    <row r="458" spans="1:16" ht="7.5">
      <c r="A458" s="24" t="s">
        <v>193</v>
      </c>
      <c r="B458" s="24" t="s">
        <v>494</v>
      </c>
      <c r="C458" s="23" t="s">
        <v>143</v>
      </c>
      <c r="D458" s="23" t="s">
        <v>192</v>
      </c>
      <c r="E458" s="24" t="s">
        <v>456</v>
      </c>
      <c r="F458" s="11" t="s">
        <v>440</v>
      </c>
      <c r="G458" s="8">
        <f aca="true" t="shared" si="165" ref="G458:N458">G459+G460+G461</f>
        <v>20644.6</v>
      </c>
      <c r="H458" s="8">
        <f t="shared" si="165"/>
        <v>11981.3</v>
      </c>
      <c r="I458" s="8">
        <f t="shared" si="165"/>
        <v>0</v>
      </c>
      <c r="J458" s="8">
        <f t="shared" si="165"/>
        <v>8663.3</v>
      </c>
      <c r="K458" s="8">
        <f t="shared" si="165"/>
        <v>0</v>
      </c>
      <c r="L458" s="8">
        <f t="shared" si="165"/>
        <v>0</v>
      </c>
      <c r="M458" s="8">
        <f t="shared" si="165"/>
        <v>0</v>
      </c>
      <c r="N458" s="8">
        <f t="shared" si="165"/>
        <v>0</v>
      </c>
      <c r="O458" s="8">
        <v>0</v>
      </c>
      <c r="P458" s="8">
        <v>0</v>
      </c>
    </row>
    <row r="459" spans="1:16" ht="7.5">
      <c r="A459" s="24"/>
      <c r="B459" s="24"/>
      <c r="C459" s="23"/>
      <c r="D459" s="23"/>
      <c r="E459" s="24"/>
      <c r="F459" s="11" t="s">
        <v>23</v>
      </c>
      <c r="G459" s="8">
        <f>SUM(H459:P459)</f>
        <v>5165.8</v>
      </c>
      <c r="H459" s="8">
        <f>H463+H467</f>
        <v>3000</v>
      </c>
      <c r="I459" s="8">
        <f aca="true" t="shared" si="166" ref="I459:N459">I463+I467</f>
        <v>0</v>
      </c>
      <c r="J459" s="8">
        <f t="shared" si="166"/>
        <v>2165.8</v>
      </c>
      <c r="K459" s="8">
        <f t="shared" si="166"/>
        <v>0</v>
      </c>
      <c r="L459" s="8">
        <f t="shared" si="166"/>
        <v>0</v>
      </c>
      <c r="M459" s="8">
        <f t="shared" si="166"/>
        <v>0</v>
      </c>
      <c r="N459" s="8">
        <f t="shared" si="166"/>
        <v>0</v>
      </c>
      <c r="O459" s="8">
        <v>0</v>
      </c>
      <c r="P459" s="8">
        <v>0</v>
      </c>
    </row>
    <row r="460" spans="1:16" ht="7.5">
      <c r="A460" s="24"/>
      <c r="B460" s="24"/>
      <c r="C460" s="23"/>
      <c r="D460" s="23"/>
      <c r="E460" s="24"/>
      <c r="F460" s="11" t="s">
        <v>24</v>
      </c>
      <c r="G460" s="8">
        <f>SUM(H460:P460)</f>
        <v>15478.8</v>
      </c>
      <c r="H460" s="8">
        <f aca="true" t="shared" si="167" ref="H460:N461">H464+H468</f>
        <v>8981.3</v>
      </c>
      <c r="I460" s="8">
        <f t="shared" si="167"/>
        <v>0</v>
      </c>
      <c r="J460" s="8">
        <f t="shared" si="167"/>
        <v>6497.5</v>
      </c>
      <c r="K460" s="8">
        <f t="shared" si="167"/>
        <v>0</v>
      </c>
      <c r="L460" s="8">
        <f t="shared" si="167"/>
        <v>0</v>
      </c>
      <c r="M460" s="8">
        <f t="shared" si="167"/>
        <v>0</v>
      </c>
      <c r="N460" s="8">
        <f t="shared" si="167"/>
        <v>0</v>
      </c>
      <c r="O460" s="8">
        <v>0</v>
      </c>
      <c r="P460" s="8">
        <v>0</v>
      </c>
    </row>
    <row r="461" spans="1:16" ht="7.5">
      <c r="A461" s="24"/>
      <c r="B461" s="24"/>
      <c r="C461" s="23"/>
      <c r="D461" s="23"/>
      <c r="E461" s="24"/>
      <c r="F461" s="11" t="s">
        <v>25</v>
      </c>
      <c r="G461" s="8">
        <f>SUM(H461:P461)</f>
        <v>0</v>
      </c>
      <c r="H461" s="8">
        <f t="shared" si="167"/>
        <v>0</v>
      </c>
      <c r="I461" s="8">
        <f t="shared" si="167"/>
        <v>0</v>
      </c>
      <c r="J461" s="8">
        <f t="shared" si="167"/>
        <v>0</v>
      </c>
      <c r="K461" s="8">
        <f t="shared" si="167"/>
        <v>0</v>
      </c>
      <c r="L461" s="8">
        <f t="shared" si="167"/>
        <v>0</v>
      </c>
      <c r="M461" s="8">
        <f t="shared" si="167"/>
        <v>0</v>
      </c>
      <c r="N461" s="8">
        <f t="shared" si="167"/>
        <v>0</v>
      </c>
      <c r="O461" s="8">
        <v>0</v>
      </c>
      <c r="P461" s="8">
        <v>0</v>
      </c>
    </row>
    <row r="462" spans="1:16" ht="7.5">
      <c r="A462" s="24" t="s">
        <v>194</v>
      </c>
      <c r="B462" s="24" t="s">
        <v>495</v>
      </c>
      <c r="C462" s="23" t="s">
        <v>143</v>
      </c>
      <c r="D462" s="23" t="s">
        <v>192</v>
      </c>
      <c r="E462" s="24" t="s">
        <v>456</v>
      </c>
      <c r="F462" s="11" t="s">
        <v>440</v>
      </c>
      <c r="G462" s="8">
        <f aca="true" t="shared" si="168" ref="G462:N462">G463+G464+G465</f>
        <v>20638.4</v>
      </c>
      <c r="H462" s="8">
        <f t="shared" si="168"/>
        <v>11975.099999999999</v>
      </c>
      <c r="I462" s="8">
        <f t="shared" si="168"/>
        <v>0</v>
      </c>
      <c r="J462" s="8">
        <f t="shared" si="168"/>
        <v>8663.3</v>
      </c>
      <c r="K462" s="8">
        <f t="shared" si="168"/>
        <v>0</v>
      </c>
      <c r="L462" s="8">
        <f t="shared" si="168"/>
        <v>0</v>
      </c>
      <c r="M462" s="8">
        <f t="shared" si="168"/>
        <v>0</v>
      </c>
      <c r="N462" s="8">
        <f t="shared" si="168"/>
        <v>0</v>
      </c>
      <c r="O462" s="8">
        <v>0</v>
      </c>
      <c r="P462" s="8">
        <v>0</v>
      </c>
    </row>
    <row r="463" spans="1:16" ht="7.5">
      <c r="A463" s="24"/>
      <c r="B463" s="24"/>
      <c r="C463" s="23"/>
      <c r="D463" s="23"/>
      <c r="E463" s="24"/>
      <c r="F463" s="11" t="s">
        <v>23</v>
      </c>
      <c r="G463" s="8">
        <f>SUM(H463:P463)</f>
        <v>5159.6</v>
      </c>
      <c r="H463" s="8">
        <v>2993.8</v>
      </c>
      <c r="I463" s="8"/>
      <c r="J463" s="8">
        <v>2165.8</v>
      </c>
      <c r="K463" s="8"/>
      <c r="L463" s="8"/>
      <c r="M463" s="8"/>
      <c r="N463" s="8"/>
      <c r="O463" s="8"/>
      <c r="P463" s="8"/>
    </row>
    <row r="464" spans="1:16" ht="7.5">
      <c r="A464" s="24"/>
      <c r="B464" s="24"/>
      <c r="C464" s="23"/>
      <c r="D464" s="23"/>
      <c r="E464" s="24"/>
      <c r="F464" s="11" t="s">
        <v>24</v>
      </c>
      <c r="G464" s="8">
        <f>SUM(H464:P464)</f>
        <v>15478.8</v>
      </c>
      <c r="H464" s="8">
        <v>8981.3</v>
      </c>
      <c r="I464" s="8"/>
      <c r="J464" s="8">
        <v>6497.5</v>
      </c>
      <c r="K464" s="8"/>
      <c r="L464" s="8"/>
      <c r="M464" s="8"/>
      <c r="N464" s="8"/>
      <c r="O464" s="8"/>
      <c r="P464" s="8"/>
    </row>
    <row r="465" spans="1:16" ht="7.5">
      <c r="A465" s="24"/>
      <c r="B465" s="24"/>
      <c r="C465" s="23"/>
      <c r="D465" s="23"/>
      <c r="E465" s="24"/>
      <c r="F465" s="11" t="s">
        <v>25</v>
      </c>
      <c r="G465" s="8">
        <f>SUM(H465:P465)</f>
        <v>0</v>
      </c>
      <c r="H465" s="8"/>
      <c r="I465" s="8"/>
      <c r="J465" s="8"/>
      <c r="K465" s="8"/>
      <c r="L465" s="8"/>
      <c r="M465" s="8"/>
      <c r="N465" s="8"/>
      <c r="O465" s="8"/>
      <c r="P465" s="8"/>
    </row>
    <row r="466" spans="1:16" ht="7.5">
      <c r="A466" s="24" t="s">
        <v>195</v>
      </c>
      <c r="B466" s="24" t="s">
        <v>196</v>
      </c>
      <c r="C466" s="23"/>
      <c r="D466" s="23"/>
      <c r="E466" s="24" t="s">
        <v>456</v>
      </c>
      <c r="F466" s="11" t="s">
        <v>440</v>
      </c>
      <c r="G466" s="8">
        <f aca="true" t="shared" si="169" ref="G466:N466">G467+G468+G469</f>
        <v>6.2</v>
      </c>
      <c r="H466" s="8">
        <f t="shared" si="169"/>
        <v>6.2</v>
      </c>
      <c r="I466" s="8">
        <f t="shared" si="169"/>
        <v>0</v>
      </c>
      <c r="J466" s="8">
        <f t="shared" si="169"/>
        <v>0</v>
      </c>
      <c r="K466" s="8">
        <f t="shared" si="169"/>
        <v>0</v>
      </c>
      <c r="L466" s="8">
        <f t="shared" si="169"/>
        <v>0</v>
      </c>
      <c r="M466" s="8">
        <f t="shared" si="169"/>
        <v>0</v>
      </c>
      <c r="N466" s="8">
        <f t="shared" si="169"/>
        <v>0</v>
      </c>
      <c r="O466" s="8">
        <v>0</v>
      </c>
      <c r="P466" s="8">
        <v>0</v>
      </c>
    </row>
    <row r="467" spans="1:16" ht="7.5">
      <c r="A467" s="24"/>
      <c r="B467" s="24"/>
      <c r="C467" s="23"/>
      <c r="D467" s="23"/>
      <c r="E467" s="24"/>
      <c r="F467" s="11" t="s">
        <v>23</v>
      </c>
      <c r="G467" s="8">
        <f>SUM(H467:P467)</f>
        <v>6.2</v>
      </c>
      <c r="H467" s="8">
        <v>6.2</v>
      </c>
      <c r="I467" s="8"/>
      <c r="J467" s="8"/>
      <c r="K467" s="8"/>
      <c r="L467" s="8"/>
      <c r="M467" s="8"/>
      <c r="N467" s="8"/>
      <c r="O467" s="8"/>
      <c r="P467" s="8"/>
    </row>
    <row r="468" spans="1:16" ht="7.5">
      <c r="A468" s="24"/>
      <c r="B468" s="24"/>
      <c r="C468" s="23"/>
      <c r="D468" s="23"/>
      <c r="E468" s="24"/>
      <c r="F468" s="11" t="s">
        <v>24</v>
      </c>
      <c r="G468" s="8">
        <f>SUM(H468:P468)</f>
        <v>0</v>
      </c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7.5">
      <c r="A469" s="24"/>
      <c r="B469" s="24"/>
      <c r="C469" s="23"/>
      <c r="D469" s="23"/>
      <c r="E469" s="24"/>
      <c r="F469" s="11" t="s">
        <v>25</v>
      </c>
      <c r="G469" s="8">
        <f>SUM(H469:P469)</f>
        <v>0</v>
      </c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7.5">
      <c r="A470" s="24" t="s">
        <v>197</v>
      </c>
      <c r="B470" s="24" t="s">
        <v>427</v>
      </c>
      <c r="C470" s="23" t="s">
        <v>143</v>
      </c>
      <c r="D470" s="23" t="s">
        <v>192</v>
      </c>
      <c r="E470" s="24" t="s">
        <v>443</v>
      </c>
      <c r="F470" s="11" t="s">
        <v>440</v>
      </c>
      <c r="G470" s="8">
        <f aca="true" t="shared" si="170" ref="G470:N470">G471+G472+G473</f>
        <v>4718.7</v>
      </c>
      <c r="H470" s="8">
        <f>H471+H472+H473</f>
        <v>4718.7</v>
      </c>
      <c r="I470" s="8">
        <f t="shared" si="170"/>
        <v>0</v>
      </c>
      <c r="J470" s="8">
        <f t="shared" si="170"/>
        <v>0</v>
      </c>
      <c r="K470" s="8">
        <f t="shared" si="170"/>
        <v>0</v>
      </c>
      <c r="L470" s="8">
        <f t="shared" si="170"/>
        <v>0</v>
      </c>
      <c r="M470" s="8">
        <f t="shared" si="170"/>
        <v>0</v>
      </c>
      <c r="N470" s="8">
        <f t="shared" si="170"/>
        <v>0</v>
      </c>
      <c r="O470" s="8">
        <v>0</v>
      </c>
      <c r="P470" s="8">
        <v>0</v>
      </c>
    </row>
    <row r="471" spans="1:16" ht="7.5">
      <c r="A471" s="24"/>
      <c r="B471" s="24"/>
      <c r="C471" s="23"/>
      <c r="D471" s="23"/>
      <c r="E471" s="24"/>
      <c r="F471" s="11" t="s">
        <v>23</v>
      </c>
      <c r="G471" s="8">
        <f>SUM(H471:P471)</f>
        <v>1179.7</v>
      </c>
      <c r="H471" s="8">
        <f>H475+H479</f>
        <v>1179.7</v>
      </c>
      <c r="I471" s="8">
        <f aca="true" t="shared" si="171" ref="I471:N471">I475+I479</f>
        <v>0</v>
      </c>
      <c r="J471" s="8">
        <f t="shared" si="171"/>
        <v>0</v>
      </c>
      <c r="K471" s="8">
        <f t="shared" si="171"/>
        <v>0</v>
      </c>
      <c r="L471" s="8">
        <f t="shared" si="171"/>
        <v>0</v>
      </c>
      <c r="M471" s="8">
        <f t="shared" si="171"/>
        <v>0</v>
      </c>
      <c r="N471" s="8">
        <f t="shared" si="171"/>
        <v>0</v>
      </c>
      <c r="O471" s="8">
        <v>0</v>
      </c>
      <c r="P471" s="8">
        <v>0</v>
      </c>
    </row>
    <row r="472" spans="1:16" ht="7.5">
      <c r="A472" s="24"/>
      <c r="B472" s="24"/>
      <c r="C472" s="23"/>
      <c r="D472" s="23"/>
      <c r="E472" s="24"/>
      <c r="F472" s="11" t="s">
        <v>24</v>
      </c>
      <c r="G472" s="8">
        <f>SUM(H472:P472)</f>
        <v>3539</v>
      </c>
      <c r="H472" s="8">
        <f aca="true" t="shared" si="172" ref="H472:N473">H476+H480</f>
        <v>3539</v>
      </c>
      <c r="I472" s="8">
        <f t="shared" si="172"/>
        <v>0</v>
      </c>
      <c r="J472" s="8">
        <f t="shared" si="172"/>
        <v>0</v>
      </c>
      <c r="K472" s="8">
        <f t="shared" si="172"/>
        <v>0</v>
      </c>
      <c r="L472" s="8">
        <f t="shared" si="172"/>
        <v>0</v>
      </c>
      <c r="M472" s="8">
        <f t="shared" si="172"/>
        <v>0</v>
      </c>
      <c r="N472" s="8">
        <f t="shared" si="172"/>
        <v>0</v>
      </c>
      <c r="O472" s="8">
        <v>0</v>
      </c>
      <c r="P472" s="8">
        <v>0</v>
      </c>
    </row>
    <row r="473" spans="1:16" ht="7.5">
      <c r="A473" s="24"/>
      <c r="B473" s="24"/>
      <c r="C473" s="23"/>
      <c r="D473" s="23"/>
      <c r="E473" s="24"/>
      <c r="F473" s="11" t="s">
        <v>25</v>
      </c>
      <c r="G473" s="8">
        <f>SUM(H473:P473)</f>
        <v>0</v>
      </c>
      <c r="H473" s="8">
        <f t="shared" si="172"/>
        <v>0</v>
      </c>
      <c r="I473" s="8">
        <f t="shared" si="172"/>
        <v>0</v>
      </c>
      <c r="J473" s="8">
        <f t="shared" si="172"/>
        <v>0</v>
      </c>
      <c r="K473" s="8">
        <f t="shared" si="172"/>
        <v>0</v>
      </c>
      <c r="L473" s="8">
        <f t="shared" si="172"/>
        <v>0</v>
      </c>
      <c r="M473" s="8">
        <f t="shared" si="172"/>
        <v>0</v>
      </c>
      <c r="N473" s="8">
        <f t="shared" si="172"/>
        <v>0</v>
      </c>
      <c r="O473" s="8">
        <v>0</v>
      </c>
      <c r="P473" s="8">
        <v>0</v>
      </c>
    </row>
    <row r="474" spans="1:16" ht="7.5">
      <c r="A474" s="24" t="s">
        <v>198</v>
      </c>
      <c r="B474" s="24" t="s">
        <v>428</v>
      </c>
      <c r="C474" s="23" t="s">
        <v>143</v>
      </c>
      <c r="D474" s="23" t="s">
        <v>192</v>
      </c>
      <c r="E474" s="24" t="s">
        <v>443</v>
      </c>
      <c r="F474" s="11" t="s">
        <v>440</v>
      </c>
      <c r="G474" s="8">
        <f aca="true" t="shared" si="173" ref="G474:N474">G475+G476+G477</f>
        <v>2332.7</v>
      </c>
      <c r="H474" s="8">
        <f t="shared" si="173"/>
        <v>2332.7</v>
      </c>
      <c r="I474" s="8">
        <f t="shared" si="173"/>
        <v>0</v>
      </c>
      <c r="J474" s="8">
        <f t="shared" si="173"/>
        <v>0</v>
      </c>
      <c r="K474" s="8">
        <f t="shared" si="173"/>
        <v>0</v>
      </c>
      <c r="L474" s="8">
        <f t="shared" si="173"/>
        <v>0</v>
      </c>
      <c r="M474" s="8">
        <f t="shared" si="173"/>
        <v>0</v>
      </c>
      <c r="N474" s="8">
        <f t="shared" si="173"/>
        <v>0</v>
      </c>
      <c r="O474" s="8">
        <v>0</v>
      </c>
      <c r="P474" s="8">
        <v>0</v>
      </c>
    </row>
    <row r="475" spans="1:16" ht="7.5">
      <c r="A475" s="24"/>
      <c r="B475" s="24"/>
      <c r="C475" s="23"/>
      <c r="D475" s="23"/>
      <c r="E475" s="24"/>
      <c r="F475" s="11" t="s">
        <v>23</v>
      </c>
      <c r="G475" s="8">
        <f>SUM(H475:P475)</f>
        <v>583.2</v>
      </c>
      <c r="H475" s="8">
        <v>583.2</v>
      </c>
      <c r="I475" s="8"/>
      <c r="J475" s="8"/>
      <c r="K475" s="8"/>
      <c r="L475" s="8"/>
      <c r="M475" s="8"/>
      <c r="N475" s="8"/>
      <c r="O475" s="8"/>
      <c r="P475" s="8"/>
    </row>
    <row r="476" spans="1:16" ht="7.5">
      <c r="A476" s="24"/>
      <c r="B476" s="24"/>
      <c r="C476" s="23"/>
      <c r="D476" s="23"/>
      <c r="E476" s="24"/>
      <c r="F476" s="11" t="s">
        <v>24</v>
      </c>
      <c r="G476" s="8">
        <f>SUM(H476:P476)</f>
        <v>1749.5</v>
      </c>
      <c r="H476" s="8">
        <v>1749.5</v>
      </c>
      <c r="I476" s="8"/>
      <c r="J476" s="8"/>
      <c r="K476" s="8"/>
      <c r="L476" s="8"/>
      <c r="M476" s="8"/>
      <c r="N476" s="8"/>
      <c r="O476" s="8"/>
      <c r="P476" s="8"/>
    </row>
    <row r="477" spans="1:16" ht="7.5">
      <c r="A477" s="24"/>
      <c r="B477" s="24"/>
      <c r="C477" s="23"/>
      <c r="D477" s="23"/>
      <c r="E477" s="24"/>
      <c r="F477" s="11" t="s">
        <v>25</v>
      </c>
      <c r="G477" s="8">
        <f>SUM(H477:P477)</f>
        <v>0</v>
      </c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7.5">
      <c r="A478" s="24" t="s">
        <v>199</v>
      </c>
      <c r="B478" s="24" t="s">
        <v>429</v>
      </c>
      <c r="C478" s="23" t="s">
        <v>143</v>
      </c>
      <c r="D478" s="23" t="s">
        <v>192</v>
      </c>
      <c r="E478" s="24" t="s">
        <v>443</v>
      </c>
      <c r="F478" s="11" t="s">
        <v>440</v>
      </c>
      <c r="G478" s="8">
        <f aca="true" t="shared" si="174" ref="G478:N478">G479+G480+G481</f>
        <v>2386</v>
      </c>
      <c r="H478" s="8">
        <f t="shared" si="174"/>
        <v>2386</v>
      </c>
      <c r="I478" s="8">
        <f t="shared" si="174"/>
        <v>0</v>
      </c>
      <c r="J478" s="8">
        <f t="shared" si="174"/>
        <v>0</v>
      </c>
      <c r="K478" s="8">
        <f t="shared" si="174"/>
        <v>0</v>
      </c>
      <c r="L478" s="8">
        <f t="shared" si="174"/>
        <v>0</v>
      </c>
      <c r="M478" s="8">
        <f t="shared" si="174"/>
        <v>0</v>
      </c>
      <c r="N478" s="8">
        <f t="shared" si="174"/>
        <v>0</v>
      </c>
      <c r="O478" s="8">
        <v>0</v>
      </c>
      <c r="P478" s="8">
        <v>0</v>
      </c>
    </row>
    <row r="479" spans="1:16" ht="7.5">
      <c r="A479" s="24"/>
      <c r="B479" s="24"/>
      <c r="C479" s="23"/>
      <c r="D479" s="23"/>
      <c r="E479" s="24"/>
      <c r="F479" s="11" t="s">
        <v>23</v>
      </c>
      <c r="G479" s="8">
        <f>SUM(H479:P479)</f>
        <v>596.5</v>
      </c>
      <c r="H479" s="8">
        <v>596.5</v>
      </c>
      <c r="I479" s="8"/>
      <c r="J479" s="8"/>
      <c r="K479" s="8"/>
      <c r="L479" s="8"/>
      <c r="M479" s="8"/>
      <c r="N479" s="8"/>
      <c r="O479" s="8"/>
      <c r="P479" s="8"/>
    </row>
    <row r="480" spans="1:16" ht="7.5">
      <c r="A480" s="24"/>
      <c r="B480" s="24"/>
      <c r="C480" s="23"/>
      <c r="D480" s="23"/>
      <c r="E480" s="24"/>
      <c r="F480" s="11" t="s">
        <v>24</v>
      </c>
      <c r="G480" s="8">
        <f>SUM(H480:P480)</f>
        <v>1789.5</v>
      </c>
      <c r="H480" s="8">
        <v>1789.5</v>
      </c>
      <c r="I480" s="8"/>
      <c r="J480" s="8"/>
      <c r="K480" s="8"/>
      <c r="L480" s="8"/>
      <c r="M480" s="8"/>
      <c r="N480" s="8"/>
      <c r="O480" s="8"/>
      <c r="P480" s="8"/>
    </row>
    <row r="481" spans="1:16" ht="7.5">
      <c r="A481" s="24"/>
      <c r="B481" s="24"/>
      <c r="C481" s="23"/>
      <c r="D481" s="23"/>
      <c r="E481" s="24"/>
      <c r="F481" s="11" t="s">
        <v>25</v>
      </c>
      <c r="G481" s="8">
        <f>SUM(H481:P481)</f>
        <v>0</v>
      </c>
      <c r="H481" s="8"/>
      <c r="I481" s="8"/>
      <c r="J481" s="8"/>
      <c r="K481" s="8"/>
      <c r="L481" s="8"/>
      <c r="M481" s="8"/>
      <c r="N481" s="8"/>
      <c r="O481" s="8"/>
      <c r="P481" s="8"/>
    </row>
    <row r="482" spans="1:16" ht="7.5">
      <c r="A482" s="24" t="s">
        <v>200</v>
      </c>
      <c r="B482" s="24" t="s">
        <v>496</v>
      </c>
      <c r="C482" s="23" t="s">
        <v>143</v>
      </c>
      <c r="D482" s="23" t="s">
        <v>192</v>
      </c>
      <c r="E482" s="24" t="s">
        <v>443</v>
      </c>
      <c r="F482" s="11" t="s">
        <v>440</v>
      </c>
      <c r="G482" s="8">
        <f aca="true" t="shared" si="175" ref="G482:N482">G483+G484+G485</f>
        <v>7343.1</v>
      </c>
      <c r="H482" s="8">
        <f t="shared" si="175"/>
        <v>0</v>
      </c>
      <c r="I482" s="8">
        <f t="shared" si="175"/>
        <v>0</v>
      </c>
      <c r="J482" s="8">
        <f t="shared" si="175"/>
        <v>7343.1</v>
      </c>
      <c r="K482" s="8">
        <f t="shared" si="175"/>
        <v>0</v>
      </c>
      <c r="L482" s="8">
        <f t="shared" si="175"/>
        <v>0</v>
      </c>
      <c r="M482" s="8">
        <f t="shared" si="175"/>
        <v>0</v>
      </c>
      <c r="N482" s="8">
        <f t="shared" si="175"/>
        <v>0</v>
      </c>
      <c r="O482" s="8">
        <v>0</v>
      </c>
      <c r="P482" s="8">
        <v>0</v>
      </c>
    </row>
    <row r="483" spans="1:16" ht="7.5">
      <c r="A483" s="24"/>
      <c r="B483" s="24"/>
      <c r="C483" s="23"/>
      <c r="D483" s="23"/>
      <c r="E483" s="24"/>
      <c r="F483" s="11" t="s">
        <v>23</v>
      </c>
      <c r="G483" s="8">
        <f>SUM(H483:P483)</f>
        <v>1835.8</v>
      </c>
      <c r="H483" s="8"/>
      <c r="I483" s="8"/>
      <c r="J483" s="8">
        <v>1835.8</v>
      </c>
      <c r="K483" s="8"/>
      <c r="L483" s="8"/>
      <c r="M483" s="8"/>
      <c r="N483" s="8"/>
      <c r="O483" s="8"/>
      <c r="P483" s="8"/>
    </row>
    <row r="484" spans="1:16" ht="7.5">
      <c r="A484" s="24"/>
      <c r="B484" s="24"/>
      <c r="C484" s="23"/>
      <c r="D484" s="23"/>
      <c r="E484" s="24"/>
      <c r="F484" s="11" t="s">
        <v>24</v>
      </c>
      <c r="G484" s="8">
        <f>SUM(H484:P484)</f>
        <v>5507.3</v>
      </c>
      <c r="H484" s="8"/>
      <c r="I484" s="8"/>
      <c r="J484" s="8">
        <v>5507.3</v>
      </c>
      <c r="K484" s="8"/>
      <c r="L484" s="8"/>
      <c r="M484" s="8"/>
      <c r="N484" s="8"/>
      <c r="O484" s="8"/>
      <c r="P484" s="8"/>
    </row>
    <row r="485" spans="1:16" ht="7.5">
      <c r="A485" s="24"/>
      <c r="B485" s="24"/>
      <c r="C485" s="23"/>
      <c r="D485" s="23"/>
      <c r="E485" s="24"/>
      <c r="F485" s="11" t="s">
        <v>25</v>
      </c>
      <c r="G485" s="8">
        <f>SUM(H485:P485)</f>
        <v>0</v>
      </c>
      <c r="H485" s="8"/>
      <c r="I485" s="8"/>
      <c r="J485" s="8"/>
      <c r="K485" s="8"/>
      <c r="L485" s="8"/>
      <c r="M485" s="8"/>
      <c r="N485" s="8"/>
      <c r="O485" s="8"/>
      <c r="P485" s="8"/>
    </row>
    <row r="486" spans="1:16" ht="7.5">
      <c r="A486" s="24" t="s">
        <v>201</v>
      </c>
      <c r="B486" s="24" t="s">
        <v>430</v>
      </c>
      <c r="C486" s="23" t="s">
        <v>143</v>
      </c>
      <c r="D486" s="23" t="s">
        <v>192</v>
      </c>
      <c r="E486" s="24" t="s">
        <v>443</v>
      </c>
      <c r="F486" s="11" t="s">
        <v>440</v>
      </c>
      <c r="G486" s="8">
        <f aca="true" t="shared" si="176" ref="G486:N486">G487+G488+G489</f>
        <v>834.3000000000001</v>
      </c>
      <c r="H486" s="8">
        <f t="shared" si="176"/>
        <v>0</v>
      </c>
      <c r="I486" s="8">
        <f t="shared" si="176"/>
        <v>0</v>
      </c>
      <c r="J486" s="8">
        <f t="shared" si="176"/>
        <v>834.3000000000001</v>
      </c>
      <c r="K486" s="8">
        <f t="shared" si="176"/>
        <v>0</v>
      </c>
      <c r="L486" s="8">
        <f t="shared" si="176"/>
        <v>0</v>
      </c>
      <c r="M486" s="8">
        <f t="shared" si="176"/>
        <v>0</v>
      </c>
      <c r="N486" s="8">
        <f t="shared" si="176"/>
        <v>0</v>
      </c>
      <c r="O486" s="8">
        <v>0</v>
      </c>
      <c r="P486" s="8">
        <v>0</v>
      </c>
    </row>
    <row r="487" spans="1:16" ht="7.5">
      <c r="A487" s="24"/>
      <c r="B487" s="24"/>
      <c r="C487" s="23"/>
      <c r="D487" s="23"/>
      <c r="E487" s="24"/>
      <c r="F487" s="11" t="s">
        <v>23</v>
      </c>
      <c r="G487" s="8">
        <f>SUM(H487:P487)</f>
        <v>208.6</v>
      </c>
      <c r="H487" s="8"/>
      <c r="I487" s="8"/>
      <c r="J487" s="8">
        <v>208.6</v>
      </c>
      <c r="K487" s="8"/>
      <c r="L487" s="8"/>
      <c r="M487" s="8"/>
      <c r="N487" s="8"/>
      <c r="O487" s="8"/>
      <c r="P487" s="8"/>
    </row>
    <row r="488" spans="1:16" ht="7.5">
      <c r="A488" s="24"/>
      <c r="B488" s="24"/>
      <c r="C488" s="23"/>
      <c r="D488" s="23"/>
      <c r="E488" s="24"/>
      <c r="F488" s="11" t="s">
        <v>24</v>
      </c>
      <c r="G488" s="8">
        <f>SUM(H488:P488)</f>
        <v>625.7</v>
      </c>
      <c r="H488" s="8"/>
      <c r="I488" s="8"/>
      <c r="J488" s="8">
        <v>625.7</v>
      </c>
      <c r="K488" s="8"/>
      <c r="L488" s="8"/>
      <c r="M488" s="8"/>
      <c r="N488" s="8"/>
      <c r="O488" s="8"/>
      <c r="P488" s="8"/>
    </row>
    <row r="489" spans="1:16" ht="7.5">
      <c r="A489" s="24"/>
      <c r="B489" s="24"/>
      <c r="C489" s="23"/>
      <c r="D489" s="23"/>
      <c r="E489" s="24"/>
      <c r="F489" s="11" t="s">
        <v>25</v>
      </c>
      <c r="G489" s="8">
        <f>SUM(H489:P489)</f>
        <v>0</v>
      </c>
      <c r="H489" s="8"/>
      <c r="I489" s="8"/>
      <c r="J489" s="8"/>
      <c r="K489" s="8"/>
      <c r="L489" s="8"/>
      <c r="M489" s="8"/>
      <c r="N489" s="8"/>
      <c r="O489" s="8"/>
      <c r="P489" s="8"/>
    </row>
    <row r="490" spans="1:16" ht="7.5">
      <c r="A490" s="24" t="s">
        <v>202</v>
      </c>
      <c r="B490" s="24" t="s">
        <v>203</v>
      </c>
      <c r="C490" s="23" t="s">
        <v>143</v>
      </c>
      <c r="D490" s="23" t="s">
        <v>192</v>
      </c>
      <c r="E490" s="24" t="s">
        <v>443</v>
      </c>
      <c r="F490" s="11" t="s">
        <v>440</v>
      </c>
      <c r="G490" s="8">
        <f aca="true" t="shared" si="177" ref="G490:N490">G491+G492+G493</f>
        <v>0</v>
      </c>
      <c r="H490" s="8">
        <f t="shared" si="177"/>
        <v>0</v>
      </c>
      <c r="I490" s="8">
        <f t="shared" si="177"/>
        <v>0</v>
      </c>
      <c r="J490" s="8">
        <f t="shared" si="177"/>
        <v>0</v>
      </c>
      <c r="K490" s="8">
        <f t="shared" si="177"/>
        <v>0</v>
      </c>
      <c r="L490" s="8">
        <f t="shared" si="177"/>
        <v>0</v>
      </c>
      <c r="M490" s="8">
        <f t="shared" si="177"/>
        <v>0</v>
      </c>
      <c r="N490" s="8">
        <f t="shared" si="177"/>
        <v>0</v>
      </c>
      <c r="O490" s="8">
        <v>0</v>
      </c>
      <c r="P490" s="8">
        <v>0</v>
      </c>
    </row>
    <row r="491" spans="1:16" ht="7.5">
      <c r="A491" s="24"/>
      <c r="B491" s="24"/>
      <c r="C491" s="23"/>
      <c r="D491" s="23"/>
      <c r="E491" s="24"/>
      <c r="F491" s="11" t="s">
        <v>23</v>
      </c>
      <c r="G491" s="8">
        <f>SUM(H491:P491)</f>
        <v>0</v>
      </c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7.5">
      <c r="A492" s="24"/>
      <c r="B492" s="24"/>
      <c r="C492" s="23"/>
      <c r="D492" s="23"/>
      <c r="E492" s="24"/>
      <c r="F492" s="11" t="s">
        <v>24</v>
      </c>
      <c r="G492" s="8">
        <f>SUM(H492:P492)</f>
        <v>0</v>
      </c>
      <c r="H492" s="8"/>
      <c r="I492" s="8"/>
      <c r="J492" s="8"/>
      <c r="K492" s="8"/>
      <c r="L492" s="8"/>
      <c r="M492" s="8"/>
      <c r="N492" s="8"/>
      <c r="O492" s="8"/>
      <c r="P492" s="8"/>
    </row>
    <row r="493" spans="1:16" ht="7.5">
      <c r="A493" s="24"/>
      <c r="B493" s="24"/>
      <c r="C493" s="23"/>
      <c r="D493" s="23"/>
      <c r="E493" s="24"/>
      <c r="F493" s="11" t="s">
        <v>25</v>
      </c>
      <c r="G493" s="8">
        <f>SUM(H493:P493)</f>
        <v>0</v>
      </c>
      <c r="H493" s="8"/>
      <c r="I493" s="8"/>
      <c r="J493" s="8"/>
      <c r="K493" s="8"/>
      <c r="L493" s="8"/>
      <c r="M493" s="8"/>
      <c r="N493" s="8"/>
      <c r="O493" s="8"/>
      <c r="P493" s="8"/>
    </row>
    <row r="494" spans="1:16" ht="7.5">
      <c r="A494" s="24" t="s">
        <v>204</v>
      </c>
      <c r="B494" s="24" t="s">
        <v>497</v>
      </c>
      <c r="C494" s="23" t="s">
        <v>143</v>
      </c>
      <c r="D494" s="23" t="s">
        <v>192</v>
      </c>
      <c r="E494" s="24" t="s">
        <v>443</v>
      </c>
      <c r="F494" s="11" t="s">
        <v>440</v>
      </c>
      <c r="G494" s="8">
        <f aca="true" t="shared" si="178" ref="G494:N494">G495+G496+G497</f>
        <v>1635</v>
      </c>
      <c r="H494" s="8">
        <f t="shared" si="178"/>
        <v>0</v>
      </c>
      <c r="I494" s="8">
        <f t="shared" si="178"/>
        <v>0</v>
      </c>
      <c r="J494" s="8">
        <f t="shared" si="178"/>
        <v>0</v>
      </c>
      <c r="K494" s="8">
        <f t="shared" si="178"/>
        <v>1635</v>
      </c>
      <c r="L494" s="8">
        <f t="shared" si="178"/>
        <v>0</v>
      </c>
      <c r="M494" s="8">
        <f t="shared" si="178"/>
        <v>0</v>
      </c>
      <c r="N494" s="8">
        <f t="shared" si="178"/>
        <v>0</v>
      </c>
      <c r="O494" s="8">
        <v>0</v>
      </c>
      <c r="P494" s="8">
        <v>0</v>
      </c>
    </row>
    <row r="495" spans="1:16" ht="7.5">
      <c r="A495" s="24"/>
      <c r="B495" s="24"/>
      <c r="C495" s="23"/>
      <c r="D495" s="23"/>
      <c r="E495" s="24"/>
      <c r="F495" s="11" t="s">
        <v>23</v>
      </c>
      <c r="G495" s="8">
        <f>SUM(H495:P495)</f>
        <v>568.1</v>
      </c>
      <c r="H495" s="8"/>
      <c r="I495" s="8"/>
      <c r="J495" s="8"/>
      <c r="K495" s="8">
        <v>568.1</v>
      </c>
      <c r="L495" s="8"/>
      <c r="M495" s="8"/>
      <c r="N495" s="8"/>
      <c r="O495" s="8"/>
      <c r="P495" s="8"/>
    </row>
    <row r="496" spans="1:16" ht="7.5">
      <c r="A496" s="24"/>
      <c r="B496" s="24"/>
      <c r="C496" s="23"/>
      <c r="D496" s="23"/>
      <c r="E496" s="24"/>
      <c r="F496" s="11" t="s">
        <v>24</v>
      </c>
      <c r="G496" s="8">
        <f>SUM(H496:P496)</f>
        <v>1066.9</v>
      </c>
      <c r="H496" s="8"/>
      <c r="I496" s="8"/>
      <c r="J496" s="8"/>
      <c r="K496" s="8">
        <v>1066.9</v>
      </c>
      <c r="L496" s="8"/>
      <c r="M496" s="8"/>
      <c r="N496" s="8"/>
      <c r="O496" s="8"/>
      <c r="P496" s="8"/>
    </row>
    <row r="497" spans="1:16" ht="7.5">
      <c r="A497" s="24"/>
      <c r="B497" s="24"/>
      <c r="C497" s="23"/>
      <c r="D497" s="23"/>
      <c r="E497" s="24"/>
      <c r="F497" s="11" t="s">
        <v>25</v>
      </c>
      <c r="G497" s="8">
        <f>SUM(H497:P497)</f>
        <v>0</v>
      </c>
      <c r="H497" s="8"/>
      <c r="I497" s="8"/>
      <c r="J497" s="8"/>
      <c r="K497" s="8"/>
      <c r="L497" s="8"/>
      <c r="M497" s="8"/>
      <c r="N497" s="8"/>
      <c r="O497" s="8"/>
      <c r="P497" s="8"/>
    </row>
    <row r="498" spans="1:16" ht="7.5">
      <c r="A498" s="24" t="s">
        <v>205</v>
      </c>
      <c r="B498" s="24" t="s">
        <v>498</v>
      </c>
      <c r="C498" s="23" t="s">
        <v>143</v>
      </c>
      <c r="D498" s="23" t="s">
        <v>192</v>
      </c>
      <c r="E498" s="24" t="s">
        <v>443</v>
      </c>
      <c r="F498" s="11" t="s">
        <v>440</v>
      </c>
      <c r="G498" s="8">
        <f aca="true" t="shared" si="179" ref="G498:N498">G499+G500+G501</f>
        <v>1015.0999999999999</v>
      </c>
      <c r="H498" s="8">
        <f t="shared" si="179"/>
        <v>0</v>
      </c>
      <c r="I498" s="8">
        <f t="shared" si="179"/>
        <v>0</v>
      </c>
      <c r="J498" s="8">
        <f t="shared" si="179"/>
        <v>0</v>
      </c>
      <c r="K498" s="8">
        <f t="shared" si="179"/>
        <v>1015.0999999999999</v>
      </c>
      <c r="L498" s="8">
        <f t="shared" si="179"/>
        <v>0</v>
      </c>
      <c r="M498" s="8">
        <f t="shared" si="179"/>
        <v>0</v>
      </c>
      <c r="N498" s="8">
        <f t="shared" si="179"/>
        <v>0</v>
      </c>
      <c r="O498" s="8">
        <v>0</v>
      </c>
      <c r="P498" s="8">
        <v>0</v>
      </c>
    </row>
    <row r="499" spans="1:16" ht="7.5">
      <c r="A499" s="24"/>
      <c r="B499" s="24"/>
      <c r="C499" s="23"/>
      <c r="D499" s="23"/>
      <c r="E499" s="24"/>
      <c r="F499" s="11" t="s">
        <v>23</v>
      </c>
      <c r="G499" s="8">
        <f>SUM(H499:P499)</f>
        <v>253.8</v>
      </c>
      <c r="H499" s="8"/>
      <c r="I499" s="8"/>
      <c r="J499" s="8"/>
      <c r="K499" s="8">
        <v>253.8</v>
      </c>
      <c r="L499" s="8"/>
      <c r="M499" s="8"/>
      <c r="N499" s="8"/>
      <c r="O499" s="8"/>
      <c r="P499" s="8"/>
    </row>
    <row r="500" spans="1:16" ht="7.5">
      <c r="A500" s="24"/>
      <c r="B500" s="24"/>
      <c r="C500" s="23"/>
      <c r="D500" s="23"/>
      <c r="E500" s="24"/>
      <c r="F500" s="11" t="s">
        <v>24</v>
      </c>
      <c r="G500" s="8">
        <f>SUM(H500:P500)</f>
        <v>761.3</v>
      </c>
      <c r="H500" s="8"/>
      <c r="I500" s="8"/>
      <c r="J500" s="8"/>
      <c r="K500" s="8">
        <v>761.3</v>
      </c>
      <c r="L500" s="8"/>
      <c r="M500" s="8"/>
      <c r="N500" s="8"/>
      <c r="O500" s="8"/>
      <c r="P500" s="8"/>
    </row>
    <row r="501" spans="1:16" ht="7.5">
      <c r="A501" s="24"/>
      <c r="B501" s="24"/>
      <c r="C501" s="23"/>
      <c r="D501" s="23"/>
      <c r="E501" s="24"/>
      <c r="F501" s="11" t="s">
        <v>25</v>
      </c>
      <c r="G501" s="8">
        <f>SUM(H501:P501)</f>
        <v>0</v>
      </c>
      <c r="H501" s="8"/>
      <c r="I501" s="8"/>
      <c r="J501" s="8"/>
      <c r="K501" s="8"/>
      <c r="L501" s="8"/>
      <c r="M501" s="8"/>
      <c r="N501" s="8"/>
      <c r="O501" s="8"/>
      <c r="P501" s="8"/>
    </row>
    <row r="502" spans="1:16" ht="7.5">
      <c r="A502" s="24" t="s">
        <v>206</v>
      </c>
      <c r="B502" s="24" t="s">
        <v>499</v>
      </c>
      <c r="C502" s="23" t="s">
        <v>143</v>
      </c>
      <c r="D502" s="23" t="s">
        <v>192</v>
      </c>
      <c r="E502" s="24" t="s">
        <v>443</v>
      </c>
      <c r="F502" s="11" t="s">
        <v>440</v>
      </c>
      <c r="G502" s="8">
        <f aca="true" t="shared" si="180" ref="G502:N502">G503+G504+G505</f>
        <v>552.1</v>
      </c>
      <c r="H502" s="8">
        <f t="shared" si="180"/>
        <v>0</v>
      </c>
      <c r="I502" s="8">
        <f t="shared" si="180"/>
        <v>0</v>
      </c>
      <c r="J502" s="8">
        <f t="shared" si="180"/>
        <v>0</v>
      </c>
      <c r="K502" s="8">
        <f t="shared" si="180"/>
        <v>552.1</v>
      </c>
      <c r="L502" s="8">
        <f t="shared" si="180"/>
        <v>0</v>
      </c>
      <c r="M502" s="8">
        <f t="shared" si="180"/>
        <v>0</v>
      </c>
      <c r="N502" s="8">
        <f t="shared" si="180"/>
        <v>0</v>
      </c>
      <c r="O502" s="8">
        <v>0</v>
      </c>
      <c r="P502" s="8">
        <v>0</v>
      </c>
    </row>
    <row r="503" spans="1:16" ht="7.5">
      <c r="A503" s="24"/>
      <c r="B503" s="24"/>
      <c r="C503" s="23"/>
      <c r="D503" s="23"/>
      <c r="E503" s="24"/>
      <c r="F503" s="11" t="s">
        <v>23</v>
      </c>
      <c r="G503" s="8">
        <f>SUM(H503:P503)</f>
        <v>166.9</v>
      </c>
      <c r="H503" s="8"/>
      <c r="I503" s="8"/>
      <c r="J503" s="8"/>
      <c r="K503" s="8">
        <v>166.9</v>
      </c>
      <c r="L503" s="8"/>
      <c r="M503" s="8"/>
      <c r="N503" s="8"/>
      <c r="O503" s="8"/>
      <c r="P503" s="8"/>
    </row>
    <row r="504" spans="1:16" ht="7.5">
      <c r="A504" s="24"/>
      <c r="B504" s="24"/>
      <c r="C504" s="23"/>
      <c r="D504" s="23"/>
      <c r="E504" s="24"/>
      <c r="F504" s="11" t="s">
        <v>24</v>
      </c>
      <c r="G504" s="8">
        <f>SUM(H504:P504)</f>
        <v>385.2</v>
      </c>
      <c r="H504" s="8"/>
      <c r="I504" s="8"/>
      <c r="J504" s="8"/>
      <c r="K504" s="8">
        <v>385.2</v>
      </c>
      <c r="L504" s="8"/>
      <c r="M504" s="8"/>
      <c r="N504" s="8"/>
      <c r="O504" s="8"/>
      <c r="P504" s="8"/>
    </row>
    <row r="505" spans="1:16" ht="7.5">
      <c r="A505" s="24"/>
      <c r="B505" s="24"/>
      <c r="C505" s="23"/>
      <c r="D505" s="23"/>
      <c r="E505" s="24"/>
      <c r="F505" s="11" t="s">
        <v>25</v>
      </c>
      <c r="G505" s="8">
        <f>SUM(H505:P505)</f>
        <v>0</v>
      </c>
      <c r="H505" s="8"/>
      <c r="I505" s="8"/>
      <c r="J505" s="8"/>
      <c r="K505" s="8"/>
      <c r="L505" s="8"/>
      <c r="M505" s="8"/>
      <c r="N505" s="8"/>
      <c r="O505" s="8"/>
      <c r="P505" s="8"/>
    </row>
    <row r="506" spans="1:16" ht="7.5">
      <c r="A506" s="24" t="s">
        <v>435</v>
      </c>
      <c r="B506" s="24" t="s">
        <v>536</v>
      </c>
      <c r="C506" s="23" t="s">
        <v>143</v>
      </c>
      <c r="D506" s="23" t="s">
        <v>192</v>
      </c>
      <c r="E506" s="24" t="s">
        <v>443</v>
      </c>
      <c r="F506" s="11" t="s">
        <v>440</v>
      </c>
      <c r="G506" s="8">
        <f aca="true" t="shared" si="181" ref="G506:N506">G507+G508+G509</f>
        <v>2007.4</v>
      </c>
      <c r="H506" s="8">
        <f t="shared" si="181"/>
        <v>0</v>
      </c>
      <c r="I506" s="8">
        <f t="shared" si="181"/>
        <v>0</v>
      </c>
      <c r="J506" s="8">
        <f t="shared" si="181"/>
        <v>0</v>
      </c>
      <c r="K506" s="8">
        <f t="shared" si="181"/>
        <v>0</v>
      </c>
      <c r="L506" s="8">
        <f t="shared" si="181"/>
        <v>2007.4</v>
      </c>
      <c r="M506" s="8">
        <f t="shared" si="181"/>
        <v>0</v>
      </c>
      <c r="N506" s="8">
        <f t="shared" si="181"/>
        <v>0</v>
      </c>
      <c r="O506" s="8">
        <v>0</v>
      </c>
      <c r="P506" s="8">
        <v>0</v>
      </c>
    </row>
    <row r="507" spans="1:16" ht="7.5">
      <c r="A507" s="24"/>
      <c r="B507" s="24"/>
      <c r="C507" s="23"/>
      <c r="D507" s="23"/>
      <c r="E507" s="24"/>
      <c r="F507" s="11" t="s">
        <v>23</v>
      </c>
      <c r="G507" s="8">
        <f>SUM(H507:P507)</f>
        <v>1671.2</v>
      </c>
      <c r="H507" s="8"/>
      <c r="I507" s="8"/>
      <c r="J507" s="8"/>
      <c r="K507" s="8"/>
      <c r="L507" s="8">
        <v>1671.2</v>
      </c>
      <c r="M507" s="8"/>
      <c r="N507" s="8"/>
      <c r="O507" s="8"/>
      <c r="P507" s="8"/>
    </row>
    <row r="508" spans="1:16" ht="7.5">
      <c r="A508" s="24"/>
      <c r="B508" s="24"/>
      <c r="C508" s="23"/>
      <c r="D508" s="23"/>
      <c r="E508" s="24"/>
      <c r="F508" s="11" t="s">
        <v>24</v>
      </c>
      <c r="G508" s="8">
        <f>SUM(H508:P508)</f>
        <v>336.2</v>
      </c>
      <c r="H508" s="8"/>
      <c r="I508" s="8"/>
      <c r="J508" s="8"/>
      <c r="K508" s="8"/>
      <c r="L508" s="8">
        <v>336.2</v>
      </c>
      <c r="M508" s="8"/>
      <c r="N508" s="8"/>
      <c r="O508" s="8"/>
      <c r="P508" s="8"/>
    </row>
    <row r="509" spans="1:16" ht="7.5">
      <c r="A509" s="24"/>
      <c r="B509" s="24"/>
      <c r="C509" s="23"/>
      <c r="D509" s="23"/>
      <c r="E509" s="24"/>
      <c r="F509" s="11" t="s">
        <v>25</v>
      </c>
      <c r="G509" s="8">
        <f>SUM(H509:P509)</f>
        <v>0</v>
      </c>
      <c r="H509" s="8"/>
      <c r="I509" s="8"/>
      <c r="J509" s="8"/>
      <c r="K509" s="8"/>
      <c r="L509" s="8"/>
      <c r="M509" s="8"/>
      <c r="N509" s="8"/>
      <c r="O509" s="8"/>
      <c r="P509" s="8"/>
    </row>
    <row r="510" spans="1:16" ht="7.5">
      <c r="A510" s="24" t="s">
        <v>207</v>
      </c>
      <c r="B510" s="24" t="s">
        <v>500</v>
      </c>
      <c r="C510" s="23" t="s">
        <v>143</v>
      </c>
      <c r="D510" s="23" t="s">
        <v>208</v>
      </c>
      <c r="E510" s="24" t="s">
        <v>443</v>
      </c>
      <c r="F510" s="11" t="s">
        <v>440</v>
      </c>
      <c r="G510" s="8">
        <f aca="true" t="shared" si="182" ref="G510:N510">G511+G512+G513</f>
        <v>14000</v>
      </c>
      <c r="H510" s="8">
        <f t="shared" si="182"/>
        <v>0</v>
      </c>
      <c r="I510" s="8">
        <f t="shared" si="182"/>
        <v>0</v>
      </c>
      <c r="J510" s="8">
        <f t="shared" si="182"/>
        <v>0</v>
      </c>
      <c r="K510" s="8">
        <f t="shared" si="182"/>
        <v>14000</v>
      </c>
      <c r="L510" s="8">
        <f t="shared" si="182"/>
        <v>0</v>
      </c>
      <c r="M510" s="8">
        <f t="shared" si="182"/>
        <v>0</v>
      </c>
      <c r="N510" s="8">
        <f t="shared" si="182"/>
        <v>0</v>
      </c>
      <c r="O510" s="8">
        <v>0</v>
      </c>
      <c r="P510" s="8">
        <v>0</v>
      </c>
    </row>
    <row r="511" spans="1:16" ht="7.5">
      <c r="A511" s="24"/>
      <c r="B511" s="24"/>
      <c r="C511" s="23"/>
      <c r="D511" s="23"/>
      <c r="E511" s="24"/>
      <c r="F511" s="11" t="s">
        <v>23</v>
      </c>
      <c r="G511" s="8">
        <f>SUM(H511:P511)</f>
        <v>3500</v>
      </c>
      <c r="H511" s="8"/>
      <c r="I511" s="8"/>
      <c r="J511" s="8"/>
      <c r="K511" s="8">
        <v>3500</v>
      </c>
      <c r="L511" s="8"/>
      <c r="M511" s="8"/>
      <c r="N511" s="8"/>
      <c r="O511" s="8"/>
      <c r="P511" s="8"/>
    </row>
    <row r="512" spans="1:16" ht="7.5">
      <c r="A512" s="24"/>
      <c r="B512" s="24"/>
      <c r="C512" s="23"/>
      <c r="D512" s="23"/>
      <c r="E512" s="24"/>
      <c r="F512" s="11" t="s">
        <v>24</v>
      </c>
      <c r="G512" s="8">
        <f>SUM(H512:P512)</f>
        <v>10500</v>
      </c>
      <c r="H512" s="8"/>
      <c r="I512" s="8"/>
      <c r="J512" s="8"/>
      <c r="K512" s="8">
        <v>10500</v>
      </c>
      <c r="L512" s="8"/>
      <c r="M512" s="8"/>
      <c r="N512" s="8"/>
      <c r="O512" s="8"/>
      <c r="P512" s="8"/>
    </row>
    <row r="513" spans="1:16" ht="14.25" customHeight="1">
      <c r="A513" s="24"/>
      <c r="B513" s="24"/>
      <c r="C513" s="23"/>
      <c r="D513" s="23"/>
      <c r="E513" s="24"/>
      <c r="F513" s="11" t="s">
        <v>25</v>
      </c>
      <c r="G513" s="8">
        <f>SUM(H513:P513)</f>
        <v>0</v>
      </c>
      <c r="H513" s="8"/>
      <c r="I513" s="8"/>
      <c r="J513" s="8"/>
      <c r="K513" s="8"/>
      <c r="L513" s="8"/>
      <c r="M513" s="8"/>
      <c r="N513" s="8"/>
      <c r="O513" s="8"/>
      <c r="P513" s="8"/>
    </row>
    <row r="514" spans="1:16" ht="7.5">
      <c r="A514" s="24" t="s">
        <v>209</v>
      </c>
      <c r="B514" s="24" t="s">
        <v>501</v>
      </c>
      <c r="C514" s="23" t="s">
        <v>143</v>
      </c>
      <c r="D514" s="23" t="s">
        <v>210</v>
      </c>
      <c r="E514" s="24" t="s">
        <v>443</v>
      </c>
      <c r="F514" s="11" t="s">
        <v>440</v>
      </c>
      <c r="G514" s="8">
        <f aca="true" t="shared" si="183" ref="G514:N514">G515+G516+G517</f>
        <v>83969.9</v>
      </c>
      <c r="H514" s="8">
        <f t="shared" si="183"/>
        <v>1768.9</v>
      </c>
      <c r="I514" s="8">
        <f t="shared" si="183"/>
        <v>6857.4</v>
      </c>
      <c r="J514" s="8">
        <f t="shared" si="183"/>
        <v>2193.2</v>
      </c>
      <c r="K514" s="8">
        <f t="shared" si="183"/>
        <v>19483.4</v>
      </c>
      <c r="L514" s="8">
        <f t="shared" si="183"/>
        <v>40294.6</v>
      </c>
      <c r="M514" s="8">
        <f t="shared" si="183"/>
        <v>13372.4</v>
      </c>
      <c r="N514" s="8">
        <f t="shared" si="183"/>
        <v>0</v>
      </c>
      <c r="O514" s="8">
        <v>0</v>
      </c>
      <c r="P514" s="8">
        <v>0</v>
      </c>
    </row>
    <row r="515" spans="1:16" ht="7.5">
      <c r="A515" s="24"/>
      <c r="B515" s="24"/>
      <c r="C515" s="23"/>
      <c r="D515" s="23"/>
      <c r="E515" s="24"/>
      <c r="F515" s="11" t="s">
        <v>23</v>
      </c>
      <c r="G515" s="8">
        <f>SUM(H515:P515)</f>
        <v>60312.799999999996</v>
      </c>
      <c r="H515" s="8">
        <v>563</v>
      </c>
      <c r="I515" s="8">
        <v>2471.1</v>
      </c>
      <c r="J515" s="8">
        <v>548.3</v>
      </c>
      <c r="K515" s="8">
        <v>13063.4</v>
      </c>
      <c r="L515" s="8">
        <v>30294.6</v>
      </c>
      <c r="M515" s="8">
        <v>13372.4</v>
      </c>
      <c r="N515" s="8"/>
      <c r="O515" s="8"/>
      <c r="P515" s="8"/>
    </row>
    <row r="516" spans="1:16" ht="7.5">
      <c r="A516" s="24"/>
      <c r="B516" s="24"/>
      <c r="C516" s="23"/>
      <c r="D516" s="23"/>
      <c r="E516" s="24"/>
      <c r="F516" s="11" t="s">
        <v>24</v>
      </c>
      <c r="G516" s="8">
        <f>SUM(H516:P516)</f>
        <v>23657.1</v>
      </c>
      <c r="H516" s="8">
        <v>1205.9</v>
      </c>
      <c r="I516" s="8">
        <v>4386.3</v>
      </c>
      <c r="J516" s="8">
        <v>1644.9</v>
      </c>
      <c r="K516" s="8">
        <v>6420</v>
      </c>
      <c r="L516" s="8">
        <v>10000</v>
      </c>
      <c r="M516" s="8"/>
      <c r="N516" s="8"/>
      <c r="O516" s="8"/>
      <c r="P516" s="8"/>
    </row>
    <row r="517" spans="1:16" ht="7.5">
      <c r="A517" s="24"/>
      <c r="B517" s="24"/>
      <c r="C517" s="23"/>
      <c r="D517" s="23"/>
      <c r="E517" s="24"/>
      <c r="F517" s="11" t="s">
        <v>25</v>
      </c>
      <c r="G517" s="8">
        <f>SUM(H517:P517)</f>
        <v>0</v>
      </c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7.5">
      <c r="A518" s="24"/>
      <c r="B518" s="24"/>
      <c r="C518" s="23" t="s">
        <v>143</v>
      </c>
      <c r="D518" s="23" t="s">
        <v>210</v>
      </c>
      <c r="E518" s="24" t="s">
        <v>449</v>
      </c>
      <c r="F518" s="11" t="s">
        <v>440</v>
      </c>
      <c r="G518" s="8">
        <f aca="true" t="shared" si="184" ref="G518:N518">G519+G520+G521</f>
        <v>77436.3</v>
      </c>
      <c r="H518" s="8">
        <f t="shared" si="184"/>
        <v>12336.4</v>
      </c>
      <c r="I518" s="8">
        <f t="shared" si="184"/>
        <v>9036.1</v>
      </c>
      <c r="J518" s="8">
        <f t="shared" si="184"/>
        <v>29858.7</v>
      </c>
      <c r="K518" s="8">
        <f t="shared" si="184"/>
        <v>26205.1</v>
      </c>
      <c r="L518" s="8">
        <f t="shared" si="184"/>
        <v>0</v>
      </c>
      <c r="M518" s="8">
        <f t="shared" si="184"/>
        <v>0</v>
      </c>
      <c r="N518" s="8">
        <f t="shared" si="184"/>
        <v>0</v>
      </c>
      <c r="O518" s="8">
        <v>0</v>
      </c>
      <c r="P518" s="8">
        <v>0</v>
      </c>
    </row>
    <row r="519" spans="1:16" ht="7.5">
      <c r="A519" s="24"/>
      <c r="B519" s="24"/>
      <c r="C519" s="23"/>
      <c r="D519" s="23"/>
      <c r="E519" s="24"/>
      <c r="F519" s="11" t="s">
        <v>23</v>
      </c>
      <c r="G519" s="8">
        <f>SUM(H519:P519)</f>
        <v>47436.3</v>
      </c>
      <c r="H519" s="8">
        <v>9336.4</v>
      </c>
      <c r="I519" s="8">
        <v>3036.1</v>
      </c>
      <c r="J519" s="8">
        <v>17858.7</v>
      </c>
      <c r="K519" s="8">
        <v>17205.1</v>
      </c>
      <c r="L519" s="8"/>
      <c r="M519" s="8"/>
      <c r="N519" s="8"/>
      <c r="O519" s="8"/>
      <c r="P519" s="8"/>
    </row>
    <row r="520" spans="1:16" ht="7.5">
      <c r="A520" s="24"/>
      <c r="B520" s="24"/>
      <c r="C520" s="23"/>
      <c r="D520" s="23"/>
      <c r="E520" s="24"/>
      <c r="F520" s="11" t="s">
        <v>24</v>
      </c>
      <c r="G520" s="8">
        <f>SUM(H520:P520)</f>
        <v>30000</v>
      </c>
      <c r="H520" s="8">
        <v>3000</v>
      </c>
      <c r="I520" s="8">
        <v>6000</v>
      </c>
      <c r="J520" s="8">
        <v>12000</v>
      </c>
      <c r="K520" s="8">
        <v>9000</v>
      </c>
      <c r="L520" s="8"/>
      <c r="M520" s="8"/>
      <c r="N520" s="8"/>
      <c r="O520" s="8"/>
      <c r="P520" s="8"/>
    </row>
    <row r="521" spans="1:16" ht="7.5">
      <c r="A521" s="24"/>
      <c r="B521" s="24"/>
      <c r="C521" s="23"/>
      <c r="D521" s="23"/>
      <c r="E521" s="24"/>
      <c r="F521" s="11" t="s">
        <v>25</v>
      </c>
      <c r="G521" s="8">
        <f>SUM(H521:P521)</f>
        <v>0</v>
      </c>
      <c r="H521" s="8"/>
      <c r="I521" s="8"/>
      <c r="J521" s="8"/>
      <c r="K521" s="8"/>
      <c r="L521" s="8"/>
      <c r="M521" s="8"/>
      <c r="N521" s="8"/>
      <c r="O521" s="8"/>
      <c r="P521" s="8"/>
    </row>
    <row r="522" spans="1:16" ht="7.5">
      <c r="A522" s="24" t="s">
        <v>211</v>
      </c>
      <c r="B522" s="24" t="s">
        <v>212</v>
      </c>
      <c r="C522" s="23" t="s">
        <v>143</v>
      </c>
      <c r="D522" s="23" t="s">
        <v>213</v>
      </c>
      <c r="E522" s="24" t="s">
        <v>443</v>
      </c>
      <c r="F522" s="11" t="s">
        <v>440</v>
      </c>
      <c r="G522" s="8">
        <f aca="true" t="shared" si="185" ref="G522:N522">G523+G524+G525</f>
        <v>109609</v>
      </c>
      <c r="H522" s="8">
        <f t="shared" si="185"/>
        <v>0</v>
      </c>
      <c r="I522" s="8">
        <f t="shared" si="185"/>
        <v>109609</v>
      </c>
      <c r="J522" s="8">
        <f t="shared" si="185"/>
        <v>0</v>
      </c>
      <c r="K522" s="8">
        <f t="shared" si="185"/>
        <v>0</v>
      </c>
      <c r="L522" s="8">
        <f t="shared" si="185"/>
        <v>0</v>
      </c>
      <c r="M522" s="8">
        <f t="shared" si="185"/>
        <v>0</v>
      </c>
      <c r="N522" s="8">
        <f t="shared" si="185"/>
        <v>0</v>
      </c>
      <c r="O522" s="8">
        <v>0</v>
      </c>
      <c r="P522" s="8">
        <v>0</v>
      </c>
    </row>
    <row r="523" spans="1:16" ht="7.5">
      <c r="A523" s="24"/>
      <c r="B523" s="24"/>
      <c r="C523" s="23"/>
      <c r="D523" s="23"/>
      <c r="E523" s="24"/>
      <c r="F523" s="11" t="s">
        <v>23</v>
      </c>
      <c r="G523" s="8">
        <f>SUM(H523:P523)</f>
        <v>0</v>
      </c>
      <c r="H523" s="8"/>
      <c r="I523" s="8"/>
      <c r="J523" s="8"/>
      <c r="K523" s="8"/>
      <c r="L523" s="8"/>
      <c r="M523" s="8"/>
      <c r="N523" s="8"/>
      <c r="O523" s="8"/>
      <c r="P523" s="8"/>
    </row>
    <row r="524" spans="1:16" ht="7.5">
      <c r="A524" s="24"/>
      <c r="B524" s="24"/>
      <c r="C524" s="23"/>
      <c r="D524" s="23"/>
      <c r="E524" s="24"/>
      <c r="F524" s="11" t="s">
        <v>24</v>
      </c>
      <c r="G524" s="8">
        <f>SUM(H524:P524)</f>
        <v>109609</v>
      </c>
      <c r="H524" s="8"/>
      <c r="I524" s="8">
        <v>109609</v>
      </c>
      <c r="J524" s="8"/>
      <c r="K524" s="8"/>
      <c r="L524" s="8"/>
      <c r="M524" s="8"/>
      <c r="N524" s="8"/>
      <c r="O524" s="8"/>
      <c r="P524" s="8"/>
    </row>
    <row r="525" spans="1:16" ht="12.75" customHeight="1">
      <c r="A525" s="24"/>
      <c r="B525" s="24"/>
      <c r="C525" s="23"/>
      <c r="D525" s="23"/>
      <c r="E525" s="24"/>
      <c r="F525" s="11" t="s">
        <v>25</v>
      </c>
      <c r="G525" s="8">
        <f>SUM(H525:P525)</f>
        <v>0</v>
      </c>
      <c r="H525" s="8"/>
      <c r="I525" s="8"/>
      <c r="J525" s="8"/>
      <c r="K525" s="8"/>
      <c r="L525" s="8"/>
      <c r="M525" s="8"/>
      <c r="N525" s="8"/>
      <c r="O525" s="8"/>
      <c r="P525" s="8"/>
    </row>
    <row r="526" spans="1:16" ht="7.5">
      <c r="A526" s="24" t="s">
        <v>214</v>
      </c>
      <c r="B526" s="24" t="s">
        <v>502</v>
      </c>
      <c r="C526" s="23" t="s">
        <v>143</v>
      </c>
      <c r="D526" s="23" t="s">
        <v>215</v>
      </c>
      <c r="E526" s="24" t="s">
        <v>443</v>
      </c>
      <c r="F526" s="11" t="s">
        <v>440</v>
      </c>
      <c r="G526" s="8">
        <f aca="true" t="shared" si="186" ref="G526:N526">G527+G528+G529</f>
        <v>893</v>
      </c>
      <c r="H526" s="8">
        <f t="shared" si="186"/>
        <v>893</v>
      </c>
      <c r="I526" s="8">
        <f t="shared" si="186"/>
        <v>0</v>
      </c>
      <c r="J526" s="8">
        <f t="shared" si="186"/>
        <v>0</v>
      </c>
      <c r="K526" s="8">
        <f t="shared" si="186"/>
        <v>0</v>
      </c>
      <c r="L526" s="8">
        <f t="shared" si="186"/>
        <v>0</v>
      </c>
      <c r="M526" s="8">
        <f t="shared" si="186"/>
        <v>0</v>
      </c>
      <c r="N526" s="8">
        <f t="shared" si="186"/>
        <v>0</v>
      </c>
      <c r="O526" s="8">
        <v>0</v>
      </c>
      <c r="P526" s="8">
        <v>0</v>
      </c>
    </row>
    <row r="527" spans="1:16" ht="7.5">
      <c r="A527" s="24"/>
      <c r="B527" s="24"/>
      <c r="C527" s="23"/>
      <c r="D527" s="23"/>
      <c r="E527" s="24"/>
      <c r="F527" s="11" t="s">
        <v>23</v>
      </c>
      <c r="G527" s="8">
        <f>SUM(H527:P527)</f>
        <v>93</v>
      </c>
      <c r="H527" s="8">
        <v>93</v>
      </c>
      <c r="I527" s="8"/>
      <c r="J527" s="8"/>
      <c r="K527" s="8"/>
      <c r="L527" s="8"/>
      <c r="M527" s="8"/>
      <c r="N527" s="8"/>
      <c r="O527" s="8"/>
      <c r="P527" s="8"/>
    </row>
    <row r="528" spans="1:16" ht="7.5">
      <c r="A528" s="24"/>
      <c r="B528" s="24"/>
      <c r="C528" s="23"/>
      <c r="D528" s="23"/>
      <c r="E528" s="24"/>
      <c r="F528" s="11" t="s">
        <v>24</v>
      </c>
      <c r="G528" s="8">
        <f>SUM(H528:P528)</f>
        <v>800</v>
      </c>
      <c r="H528" s="8">
        <v>800</v>
      </c>
      <c r="I528" s="8"/>
      <c r="J528" s="8"/>
      <c r="K528" s="8"/>
      <c r="L528" s="8"/>
      <c r="M528" s="8"/>
      <c r="N528" s="8"/>
      <c r="O528" s="8"/>
      <c r="P528" s="8"/>
    </row>
    <row r="529" spans="1:16" ht="7.5">
      <c r="A529" s="24"/>
      <c r="B529" s="24"/>
      <c r="C529" s="23"/>
      <c r="D529" s="23"/>
      <c r="E529" s="24"/>
      <c r="F529" s="11" t="s">
        <v>25</v>
      </c>
      <c r="G529" s="8">
        <f>SUM(H529:P529)</f>
        <v>0</v>
      </c>
      <c r="H529" s="8"/>
      <c r="I529" s="8"/>
      <c r="J529" s="8"/>
      <c r="K529" s="8"/>
      <c r="L529" s="8"/>
      <c r="M529" s="8"/>
      <c r="N529" s="8"/>
      <c r="O529" s="8"/>
      <c r="P529" s="8"/>
    </row>
    <row r="530" spans="1:16" ht="8.25" customHeight="1">
      <c r="A530" s="28" t="s">
        <v>216</v>
      </c>
      <c r="B530" s="28" t="s">
        <v>503</v>
      </c>
      <c r="C530" s="25" t="s">
        <v>143</v>
      </c>
      <c r="D530" s="23" t="s">
        <v>579</v>
      </c>
      <c r="E530" s="24" t="s">
        <v>443</v>
      </c>
      <c r="F530" s="11" t="s">
        <v>440</v>
      </c>
      <c r="G530" s="8">
        <f aca="true" t="shared" si="187" ref="G530:N530">G531+G532+G533</f>
        <v>660</v>
      </c>
      <c r="H530" s="8">
        <f t="shared" si="187"/>
        <v>0</v>
      </c>
      <c r="I530" s="8">
        <f t="shared" si="187"/>
        <v>0</v>
      </c>
      <c r="J530" s="8">
        <f t="shared" si="187"/>
        <v>0</v>
      </c>
      <c r="K530" s="8">
        <f t="shared" si="187"/>
        <v>0</v>
      </c>
      <c r="L530" s="8">
        <f t="shared" si="187"/>
        <v>660</v>
      </c>
      <c r="M530" s="8">
        <f t="shared" si="187"/>
        <v>0</v>
      </c>
      <c r="N530" s="8">
        <f t="shared" si="187"/>
        <v>0</v>
      </c>
      <c r="O530" s="8">
        <v>0</v>
      </c>
      <c r="P530" s="8">
        <v>0</v>
      </c>
    </row>
    <row r="531" spans="1:16" ht="7.5">
      <c r="A531" s="29"/>
      <c r="B531" s="29"/>
      <c r="C531" s="26"/>
      <c r="D531" s="23"/>
      <c r="E531" s="24"/>
      <c r="F531" s="11" t="s">
        <v>23</v>
      </c>
      <c r="G531" s="8">
        <f>SUM(H531:P531)</f>
        <v>0</v>
      </c>
      <c r="H531" s="8"/>
      <c r="I531" s="8"/>
      <c r="J531" s="8"/>
      <c r="K531" s="8"/>
      <c r="L531" s="8"/>
      <c r="M531" s="8"/>
      <c r="N531" s="8"/>
      <c r="O531" s="8"/>
      <c r="P531" s="8"/>
    </row>
    <row r="532" spans="1:16" ht="7.5">
      <c r="A532" s="29"/>
      <c r="B532" s="29"/>
      <c r="C532" s="26"/>
      <c r="D532" s="23"/>
      <c r="E532" s="24"/>
      <c r="F532" s="11" t="s">
        <v>24</v>
      </c>
      <c r="G532" s="8">
        <f>SUM(H532:P532)</f>
        <v>660</v>
      </c>
      <c r="H532" s="8"/>
      <c r="I532" s="8"/>
      <c r="J532" s="8"/>
      <c r="K532" s="8"/>
      <c r="L532" s="8">
        <v>660</v>
      </c>
      <c r="M532" s="8"/>
      <c r="N532" s="8"/>
      <c r="O532" s="8"/>
      <c r="P532" s="8"/>
    </row>
    <row r="533" spans="1:16" ht="9.75" customHeight="1">
      <c r="A533" s="29"/>
      <c r="B533" s="29"/>
      <c r="C533" s="26"/>
      <c r="D533" s="23"/>
      <c r="E533" s="24"/>
      <c r="F533" s="11" t="s">
        <v>25</v>
      </c>
      <c r="G533" s="8">
        <f>SUM(H533:P533)</f>
        <v>0</v>
      </c>
      <c r="H533" s="8"/>
      <c r="I533" s="8"/>
      <c r="J533" s="8"/>
      <c r="K533" s="8"/>
      <c r="L533" s="8"/>
      <c r="M533" s="8"/>
      <c r="N533" s="8"/>
      <c r="O533" s="8"/>
      <c r="P533" s="8"/>
    </row>
    <row r="534" spans="1:16" ht="8.25" customHeight="1">
      <c r="A534" s="29"/>
      <c r="B534" s="29"/>
      <c r="C534" s="26"/>
      <c r="D534" s="23" t="s">
        <v>217</v>
      </c>
      <c r="E534" s="24" t="s">
        <v>443</v>
      </c>
      <c r="F534" s="11" t="s">
        <v>440</v>
      </c>
      <c r="G534" s="8">
        <f aca="true" t="shared" si="188" ref="G534:N534">G535+G536+G537</f>
        <v>660</v>
      </c>
      <c r="H534" s="8">
        <f t="shared" si="188"/>
        <v>0</v>
      </c>
      <c r="I534" s="8">
        <f t="shared" si="188"/>
        <v>660</v>
      </c>
      <c r="J534" s="8">
        <f t="shared" si="188"/>
        <v>0</v>
      </c>
      <c r="K534" s="8">
        <f t="shared" si="188"/>
        <v>0</v>
      </c>
      <c r="L534" s="8">
        <f t="shared" si="188"/>
        <v>0</v>
      </c>
      <c r="M534" s="8">
        <f t="shared" si="188"/>
        <v>0</v>
      </c>
      <c r="N534" s="8">
        <f t="shared" si="188"/>
        <v>0</v>
      </c>
      <c r="O534" s="8">
        <v>0</v>
      </c>
      <c r="P534" s="8">
        <v>0</v>
      </c>
    </row>
    <row r="535" spans="1:16" ht="7.5">
      <c r="A535" s="29"/>
      <c r="B535" s="29"/>
      <c r="C535" s="26"/>
      <c r="D535" s="23"/>
      <c r="E535" s="24"/>
      <c r="F535" s="11" t="s">
        <v>23</v>
      </c>
      <c r="G535" s="8">
        <f>SUM(H535:P535)</f>
        <v>0</v>
      </c>
      <c r="H535" s="8"/>
      <c r="I535" s="8"/>
      <c r="J535" s="8"/>
      <c r="K535" s="8"/>
      <c r="L535" s="8"/>
      <c r="M535" s="8"/>
      <c r="N535" s="8"/>
      <c r="O535" s="8"/>
      <c r="P535" s="8"/>
    </row>
    <row r="536" spans="1:16" ht="7.5">
      <c r="A536" s="29"/>
      <c r="B536" s="29"/>
      <c r="C536" s="26"/>
      <c r="D536" s="23"/>
      <c r="E536" s="24"/>
      <c r="F536" s="11" t="s">
        <v>24</v>
      </c>
      <c r="G536" s="8">
        <f>SUM(H536:P536)</f>
        <v>660</v>
      </c>
      <c r="H536" s="8"/>
      <c r="I536" s="8">
        <v>660</v>
      </c>
      <c r="J536" s="8"/>
      <c r="K536" s="8"/>
      <c r="L536" s="8"/>
      <c r="M536" s="8"/>
      <c r="N536" s="8"/>
      <c r="O536" s="8"/>
      <c r="P536" s="8"/>
    </row>
    <row r="537" spans="1:16" ht="9" customHeight="1">
      <c r="A537" s="30"/>
      <c r="B537" s="30"/>
      <c r="C537" s="27"/>
      <c r="D537" s="23"/>
      <c r="E537" s="24"/>
      <c r="F537" s="11" t="s">
        <v>25</v>
      </c>
      <c r="G537" s="8">
        <f>SUM(H537:P537)</f>
        <v>0</v>
      </c>
      <c r="H537" s="8"/>
      <c r="I537" s="8"/>
      <c r="J537" s="8"/>
      <c r="K537" s="8"/>
      <c r="L537" s="8"/>
      <c r="M537" s="8"/>
      <c r="N537" s="8"/>
      <c r="O537" s="8"/>
      <c r="P537" s="8"/>
    </row>
    <row r="538" spans="1:16" ht="8.25" customHeight="1">
      <c r="A538" s="28" t="s">
        <v>388</v>
      </c>
      <c r="B538" s="28" t="s">
        <v>386</v>
      </c>
      <c r="C538" s="25" t="s">
        <v>143</v>
      </c>
      <c r="D538" s="25" t="s">
        <v>436</v>
      </c>
      <c r="E538" s="24" t="s">
        <v>445</v>
      </c>
      <c r="F538" s="11" t="s">
        <v>440</v>
      </c>
      <c r="G538" s="8">
        <f>G539+G540+G541</f>
        <v>31216.1</v>
      </c>
      <c r="H538" s="8">
        <f>H539+H540+H541</f>
        <v>0</v>
      </c>
      <c r="I538" s="8">
        <f aca="true" t="shared" si="189" ref="I538:N538">I539+I540+I541</f>
        <v>0</v>
      </c>
      <c r="J538" s="8">
        <f t="shared" si="189"/>
        <v>0</v>
      </c>
      <c r="K538" s="8">
        <f t="shared" si="189"/>
        <v>0</v>
      </c>
      <c r="L538" s="8">
        <f t="shared" si="189"/>
        <v>31216.1</v>
      </c>
      <c r="M538" s="8">
        <f t="shared" si="189"/>
        <v>0</v>
      </c>
      <c r="N538" s="8">
        <f t="shared" si="189"/>
        <v>0</v>
      </c>
      <c r="O538" s="8">
        <v>0</v>
      </c>
      <c r="P538" s="8">
        <v>0</v>
      </c>
    </row>
    <row r="539" spans="1:16" ht="7.5">
      <c r="A539" s="29"/>
      <c r="B539" s="29"/>
      <c r="C539" s="26"/>
      <c r="D539" s="26"/>
      <c r="E539" s="24"/>
      <c r="F539" s="11" t="s">
        <v>23</v>
      </c>
      <c r="G539" s="8">
        <f>SUM(H539:P539)</f>
        <v>7804</v>
      </c>
      <c r="H539" s="8"/>
      <c r="I539" s="8"/>
      <c r="J539" s="8"/>
      <c r="K539" s="8"/>
      <c r="L539" s="8">
        <v>7804</v>
      </c>
      <c r="M539" s="8"/>
      <c r="N539" s="8"/>
      <c r="O539" s="8"/>
      <c r="P539" s="8"/>
    </row>
    <row r="540" spans="1:16" ht="7.5">
      <c r="A540" s="29"/>
      <c r="B540" s="29"/>
      <c r="C540" s="26"/>
      <c r="D540" s="26"/>
      <c r="E540" s="24"/>
      <c r="F540" s="11" t="s">
        <v>24</v>
      </c>
      <c r="G540" s="8">
        <f>SUM(H540:P540)</f>
        <v>23412.1</v>
      </c>
      <c r="H540" s="8"/>
      <c r="I540" s="8"/>
      <c r="J540" s="8"/>
      <c r="K540" s="8"/>
      <c r="L540" s="8">
        <v>23412.1</v>
      </c>
      <c r="M540" s="8"/>
      <c r="N540" s="8"/>
      <c r="O540" s="8"/>
      <c r="P540" s="8"/>
    </row>
    <row r="541" spans="1:16" ht="13.5" customHeight="1">
      <c r="A541" s="29"/>
      <c r="B541" s="29"/>
      <c r="C541" s="26"/>
      <c r="D541" s="26"/>
      <c r="E541" s="24"/>
      <c r="F541" s="11" t="s">
        <v>25</v>
      </c>
      <c r="G541" s="8">
        <f>SUM(H541:P541)</f>
        <v>0</v>
      </c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8.25" customHeight="1">
      <c r="A542" s="29"/>
      <c r="B542" s="29"/>
      <c r="C542" s="26"/>
      <c r="D542" s="26"/>
      <c r="E542" s="24" t="s">
        <v>458</v>
      </c>
      <c r="F542" s="11" t="s">
        <v>440</v>
      </c>
      <c r="G542" s="8">
        <f>G543+G544+G545</f>
        <v>65523.2</v>
      </c>
      <c r="H542" s="8">
        <f>H543+H544+H545</f>
        <v>0</v>
      </c>
      <c r="I542" s="8">
        <f aca="true" t="shared" si="190" ref="I542:N542">I543+I544+I545</f>
        <v>0</v>
      </c>
      <c r="J542" s="8">
        <f t="shared" si="190"/>
        <v>0</v>
      </c>
      <c r="K542" s="8">
        <f t="shared" si="190"/>
        <v>0</v>
      </c>
      <c r="L542" s="8">
        <f t="shared" si="190"/>
        <v>0</v>
      </c>
      <c r="M542" s="8">
        <f t="shared" si="190"/>
        <v>65523.2</v>
      </c>
      <c r="N542" s="8">
        <f t="shared" si="190"/>
        <v>0</v>
      </c>
      <c r="O542" s="8">
        <v>0</v>
      </c>
      <c r="P542" s="8">
        <v>0</v>
      </c>
    </row>
    <row r="543" spans="1:16" ht="7.5">
      <c r="A543" s="29"/>
      <c r="B543" s="29"/>
      <c r="C543" s="26"/>
      <c r="D543" s="26"/>
      <c r="E543" s="24"/>
      <c r="F543" s="11" t="s">
        <v>23</v>
      </c>
      <c r="G543" s="8">
        <f>SUM(H543:P543)</f>
        <v>16380.8</v>
      </c>
      <c r="H543" s="8"/>
      <c r="I543" s="8"/>
      <c r="J543" s="8"/>
      <c r="K543" s="8"/>
      <c r="L543" s="8"/>
      <c r="M543" s="8">
        <v>16380.8</v>
      </c>
      <c r="N543" s="8"/>
      <c r="O543" s="8"/>
      <c r="P543" s="8"/>
    </row>
    <row r="544" spans="1:16" ht="7.5">
      <c r="A544" s="29"/>
      <c r="B544" s="29"/>
      <c r="C544" s="26"/>
      <c r="D544" s="26"/>
      <c r="E544" s="24"/>
      <c r="F544" s="11" t="s">
        <v>24</v>
      </c>
      <c r="G544" s="8">
        <f>SUM(H544:P544)</f>
        <v>49142.4</v>
      </c>
      <c r="H544" s="8"/>
      <c r="I544" s="8"/>
      <c r="J544" s="8"/>
      <c r="K544" s="8"/>
      <c r="L544" s="8"/>
      <c r="M544" s="8">
        <v>49142.4</v>
      </c>
      <c r="N544" s="8"/>
      <c r="O544" s="8"/>
      <c r="P544" s="8"/>
    </row>
    <row r="545" spans="1:16" ht="13.5" customHeight="1">
      <c r="A545" s="30"/>
      <c r="B545" s="30"/>
      <c r="C545" s="27"/>
      <c r="D545" s="27"/>
      <c r="E545" s="24"/>
      <c r="F545" s="11" t="s">
        <v>25</v>
      </c>
      <c r="G545" s="8">
        <f>SUM(H545:P545)</f>
        <v>0</v>
      </c>
      <c r="H545" s="8"/>
      <c r="I545" s="8"/>
      <c r="J545" s="8"/>
      <c r="K545" s="8"/>
      <c r="L545" s="8"/>
      <c r="M545" s="8"/>
      <c r="N545" s="8"/>
      <c r="O545" s="8"/>
      <c r="P545" s="8"/>
    </row>
    <row r="546" spans="1:16" ht="8.25" customHeight="1">
      <c r="A546" s="28" t="s">
        <v>437</v>
      </c>
      <c r="B546" s="28" t="s">
        <v>580</v>
      </c>
      <c r="C546" s="25" t="s">
        <v>143</v>
      </c>
      <c r="D546" s="25" t="s">
        <v>581</v>
      </c>
      <c r="E546" s="28" t="s">
        <v>445</v>
      </c>
      <c r="F546" s="11" t="s">
        <v>440</v>
      </c>
      <c r="G546" s="8">
        <f>G547+G548+G549</f>
        <v>38950</v>
      </c>
      <c r="H546" s="8">
        <f>H547+H548+H549</f>
        <v>0</v>
      </c>
      <c r="I546" s="8">
        <f aca="true" t="shared" si="191" ref="I546:P546">I547+I548+I549</f>
        <v>0</v>
      </c>
      <c r="J546" s="8">
        <f t="shared" si="191"/>
        <v>0</v>
      </c>
      <c r="K546" s="8">
        <f t="shared" si="191"/>
        <v>0</v>
      </c>
      <c r="L546" s="8">
        <f t="shared" si="191"/>
        <v>0</v>
      </c>
      <c r="M546" s="8">
        <f t="shared" si="191"/>
        <v>18050</v>
      </c>
      <c r="N546" s="8">
        <f t="shared" si="191"/>
        <v>15200</v>
      </c>
      <c r="O546" s="8">
        <f t="shared" si="191"/>
        <v>2850</v>
      </c>
      <c r="P546" s="8">
        <f t="shared" si="191"/>
        <v>2850</v>
      </c>
    </row>
    <row r="547" spans="1:16" ht="7.5">
      <c r="A547" s="29"/>
      <c r="B547" s="29"/>
      <c r="C547" s="26"/>
      <c r="D547" s="26"/>
      <c r="E547" s="29"/>
      <c r="F547" s="11" t="s">
        <v>23</v>
      </c>
      <c r="G547" s="8">
        <f>SUM(H547:P547)</f>
        <v>38950</v>
      </c>
      <c r="H547" s="8"/>
      <c r="I547" s="8"/>
      <c r="J547" s="8"/>
      <c r="K547" s="8"/>
      <c r="L547" s="8"/>
      <c r="M547" s="8">
        <v>18050</v>
      </c>
      <c r="N547" s="8">
        <v>15200</v>
      </c>
      <c r="O547" s="8">
        <v>2850</v>
      </c>
      <c r="P547" s="8">
        <f>O547</f>
        <v>2850</v>
      </c>
    </row>
    <row r="548" spans="1:16" ht="7.5">
      <c r="A548" s="29"/>
      <c r="B548" s="29"/>
      <c r="C548" s="26"/>
      <c r="D548" s="26"/>
      <c r="E548" s="29"/>
      <c r="F548" s="11" t="s">
        <v>24</v>
      </c>
      <c r="G548" s="8">
        <f>SUM(H548:P548)</f>
        <v>0</v>
      </c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9" customHeight="1">
      <c r="A549" s="30"/>
      <c r="B549" s="30"/>
      <c r="C549" s="27"/>
      <c r="D549" s="27"/>
      <c r="E549" s="30"/>
      <c r="F549" s="11" t="s">
        <v>25</v>
      </c>
      <c r="G549" s="8">
        <f>SUM(H549:P549)</f>
        <v>0</v>
      </c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8.25" customHeight="1">
      <c r="A550" s="24" t="s">
        <v>582</v>
      </c>
      <c r="B550" s="24" t="s">
        <v>504</v>
      </c>
      <c r="C550" s="23" t="s">
        <v>143</v>
      </c>
      <c r="D550" s="23" t="s">
        <v>438</v>
      </c>
      <c r="E550" s="24" t="s">
        <v>458</v>
      </c>
      <c r="F550" s="11" t="s">
        <v>440</v>
      </c>
      <c r="G550" s="8">
        <f>G551+G552+G553</f>
        <v>5137.4</v>
      </c>
      <c r="H550" s="8">
        <f>H551+H552+H553</f>
        <v>0</v>
      </c>
      <c r="I550" s="8">
        <f aca="true" t="shared" si="192" ref="I550:N550">I551+I552+I553</f>
        <v>0</v>
      </c>
      <c r="J550" s="8">
        <f t="shared" si="192"/>
        <v>0</v>
      </c>
      <c r="K550" s="8">
        <f t="shared" si="192"/>
        <v>0</v>
      </c>
      <c r="L550" s="8">
        <f t="shared" si="192"/>
        <v>0</v>
      </c>
      <c r="M550" s="8">
        <f t="shared" si="192"/>
        <v>5137.4</v>
      </c>
      <c r="N550" s="8">
        <f t="shared" si="192"/>
        <v>0</v>
      </c>
      <c r="O550" s="8">
        <v>0</v>
      </c>
      <c r="P550" s="8">
        <v>0</v>
      </c>
    </row>
    <row r="551" spans="1:16" ht="7.5">
      <c r="A551" s="24"/>
      <c r="B551" s="24"/>
      <c r="C551" s="23"/>
      <c r="D551" s="31"/>
      <c r="E551" s="24"/>
      <c r="F551" s="11" t="s">
        <v>23</v>
      </c>
      <c r="G551" s="8">
        <f>SUM(H551:P551)</f>
        <v>5137.4</v>
      </c>
      <c r="H551" s="8"/>
      <c r="I551" s="8"/>
      <c r="J551" s="8"/>
      <c r="K551" s="8"/>
      <c r="L551" s="8"/>
      <c r="M551" s="8">
        <v>5137.4</v>
      </c>
      <c r="N551" s="8"/>
      <c r="O551" s="8"/>
      <c r="P551" s="8"/>
    </row>
    <row r="552" spans="1:16" ht="7.5">
      <c r="A552" s="24"/>
      <c r="B552" s="24"/>
      <c r="C552" s="23"/>
      <c r="D552" s="31"/>
      <c r="E552" s="24"/>
      <c r="F552" s="11" t="s">
        <v>24</v>
      </c>
      <c r="G552" s="8">
        <f>SUM(H552:P552)</f>
        <v>0</v>
      </c>
      <c r="H552" s="8"/>
      <c r="I552" s="8"/>
      <c r="J552" s="8"/>
      <c r="K552" s="8"/>
      <c r="L552" s="8"/>
      <c r="M552" s="8"/>
      <c r="N552" s="8"/>
      <c r="O552" s="8"/>
      <c r="P552" s="8"/>
    </row>
    <row r="553" spans="1:16" ht="8.25" customHeight="1">
      <c r="A553" s="24"/>
      <c r="B553" s="24"/>
      <c r="C553" s="23"/>
      <c r="D553" s="31"/>
      <c r="E553" s="24"/>
      <c r="F553" s="11" t="s">
        <v>25</v>
      </c>
      <c r="G553" s="8">
        <f>SUM(H553:P553)</f>
        <v>0</v>
      </c>
      <c r="H553" s="8"/>
      <c r="I553" s="8"/>
      <c r="J553" s="8"/>
      <c r="K553" s="8"/>
      <c r="L553" s="8"/>
      <c r="M553" s="8"/>
      <c r="N553" s="8"/>
      <c r="O553" s="8"/>
      <c r="P553" s="8"/>
    </row>
    <row r="554" spans="1:16" ht="7.5">
      <c r="A554" s="24" t="s">
        <v>255</v>
      </c>
      <c r="B554" s="24" t="s">
        <v>477</v>
      </c>
      <c r="C554" s="23" t="s">
        <v>165</v>
      </c>
      <c r="D554" s="23" t="s">
        <v>256</v>
      </c>
      <c r="E554" s="24" t="s">
        <v>443</v>
      </c>
      <c r="F554" s="11" t="s">
        <v>440</v>
      </c>
      <c r="G554" s="8">
        <f aca="true" t="shared" si="193" ref="G554:M554">G555+G556+G557</f>
        <v>956260.2</v>
      </c>
      <c r="H554" s="8">
        <f t="shared" si="193"/>
        <v>6739.1</v>
      </c>
      <c r="I554" s="8">
        <f t="shared" si="193"/>
        <v>53236.799999999996</v>
      </c>
      <c r="J554" s="8">
        <f t="shared" si="193"/>
        <v>114573.3</v>
      </c>
      <c r="K554" s="8">
        <f t="shared" si="193"/>
        <v>114635.7</v>
      </c>
      <c r="L554" s="8">
        <f t="shared" si="193"/>
        <v>124196.2</v>
      </c>
      <c r="M554" s="8">
        <f t="shared" si="193"/>
        <v>135427.5</v>
      </c>
      <c r="N554" s="8">
        <f>N555+N556+N557</f>
        <v>135817.2</v>
      </c>
      <c r="O554" s="8">
        <f>O555+O556+O557</f>
        <v>135817.2</v>
      </c>
      <c r="P554" s="8">
        <f>P555+P556+P557</f>
        <v>135817.2</v>
      </c>
    </row>
    <row r="555" spans="1:16" ht="7.5">
      <c r="A555" s="24"/>
      <c r="B555" s="24"/>
      <c r="C555" s="23"/>
      <c r="D555" s="23"/>
      <c r="E555" s="24"/>
      <c r="F555" s="11" t="s">
        <v>23</v>
      </c>
      <c r="G555" s="8">
        <f>SUM(H555:P555)</f>
        <v>94027.29999999999</v>
      </c>
      <c r="H555" s="8">
        <f aca="true" t="shared" si="194" ref="H555:P555">H559+H563+H567+H571+H575</f>
        <v>6739.1</v>
      </c>
      <c r="I555" s="8">
        <f t="shared" si="194"/>
        <v>9270.4</v>
      </c>
      <c r="J555" s="8">
        <f t="shared" si="194"/>
        <v>6468.8</v>
      </c>
      <c r="K555" s="8">
        <f t="shared" si="194"/>
        <v>12420.800000000001</v>
      </c>
      <c r="L555" s="8">
        <f t="shared" si="194"/>
        <v>14069.1</v>
      </c>
      <c r="M555" s="8">
        <f t="shared" si="194"/>
        <v>10972.5</v>
      </c>
      <c r="N555" s="8">
        <f t="shared" si="194"/>
        <v>11362.2</v>
      </c>
      <c r="O555" s="8">
        <f t="shared" si="194"/>
        <v>11362.2</v>
      </c>
      <c r="P555" s="8">
        <f t="shared" si="194"/>
        <v>11362.2</v>
      </c>
    </row>
    <row r="556" spans="1:16" ht="7.5">
      <c r="A556" s="24"/>
      <c r="B556" s="24"/>
      <c r="C556" s="23"/>
      <c r="D556" s="23"/>
      <c r="E556" s="24"/>
      <c r="F556" s="11" t="s">
        <v>24</v>
      </c>
      <c r="G556" s="8">
        <f>SUM(H556:P556)</f>
        <v>366201.10000000003</v>
      </c>
      <c r="H556" s="8">
        <f aca="true" t="shared" si="195" ref="H556:M557">H560+H564+H568+H572+H576</f>
        <v>0</v>
      </c>
      <c r="I556" s="8">
        <f t="shared" si="195"/>
        <v>19146.8</v>
      </c>
      <c r="J556" s="8">
        <f t="shared" si="195"/>
        <v>43987.8</v>
      </c>
      <c r="K556" s="8">
        <f t="shared" si="195"/>
        <v>46434.7</v>
      </c>
      <c r="L556" s="8">
        <f t="shared" si="195"/>
        <v>49165.5</v>
      </c>
      <c r="M556" s="8">
        <f t="shared" si="195"/>
        <v>54182.6</v>
      </c>
      <c r="N556" s="8">
        <f aca="true" t="shared" si="196" ref="N556:P557">N560+N564+N568+N572+N576</f>
        <v>50955.9</v>
      </c>
      <c r="O556" s="8">
        <f t="shared" si="196"/>
        <v>51163.9</v>
      </c>
      <c r="P556" s="8">
        <f t="shared" si="196"/>
        <v>51163.9</v>
      </c>
    </row>
    <row r="557" spans="1:16" ht="7.5">
      <c r="A557" s="24"/>
      <c r="B557" s="24"/>
      <c r="C557" s="23"/>
      <c r="D557" s="23"/>
      <c r="E557" s="24"/>
      <c r="F557" s="11" t="s">
        <v>25</v>
      </c>
      <c r="G557" s="8">
        <f>SUM(H557:P557)</f>
        <v>496031.79999999993</v>
      </c>
      <c r="H557" s="8">
        <f t="shared" si="195"/>
        <v>0</v>
      </c>
      <c r="I557" s="8">
        <f t="shared" si="195"/>
        <v>24819.6</v>
      </c>
      <c r="J557" s="8">
        <f t="shared" si="195"/>
        <v>64116.7</v>
      </c>
      <c r="K557" s="8">
        <f t="shared" si="195"/>
        <v>55780.2</v>
      </c>
      <c r="L557" s="8">
        <f t="shared" si="195"/>
        <v>60961.6</v>
      </c>
      <c r="M557" s="8">
        <f t="shared" si="195"/>
        <v>70272.4</v>
      </c>
      <c r="N557" s="8">
        <f t="shared" si="196"/>
        <v>73499.1</v>
      </c>
      <c r="O557" s="8">
        <f t="shared" si="196"/>
        <v>73291.1</v>
      </c>
      <c r="P557" s="8">
        <f t="shared" si="196"/>
        <v>73291.1</v>
      </c>
    </row>
    <row r="558" spans="1:16" ht="7.5">
      <c r="A558" s="24" t="s">
        <v>257</v>
      </c>
      <c r="B558" s="24" t="s">
        <v>106</v>
      </c>
      <c r="C558" s="23" t="s">
        <v>32</v>
      </c>
      <c r="D558" s="23" t="s">
        <v>258</v>
      </c>
      <c r="E558" s="24" t="s">
        <v>443</v>
      </c>
      <c r="F558" s="11" t="s">
        <v>440</v>
      </c>
      <c r="G558" s="8">
        <f aca="true" t="shared" si="197" ref="G558:P558">G559+G560+G561</f>
        <v>23681</v>
      </c>
      <c r="H558" s="8">
        <f t="shared" si="197"/>
        <v>2169.6</v>
      </c>
      <c r="I558" s="8">
        <f t="shared" si="197"/>
        <v>2716.1</v>
      </c>
      <c r="J558" s="8">
        <f t="shared" si="197"/>
        <v>2875.5</v>
      </c>
      <c r="K558" s="8">
        <f t="shared" si="197"/>
        <v>2934.1</v>
      </c>
      <c r="L558" s="8">
        <f t="shared" si="197"/>
        <v>2628.9</v>
      </c>
      <c r="M558" s="8">
        <f t="shared" si="197"/>
        <v>2589.2</v>
      </c>
      <c r="N558" s="8">
        <f t="shared" si="197"/>
        <v>2589.2</v>
      </c>
      <c r="O558" s="8">
        <f t="shared" si="197"/>
        <v>2589.2</v>
      </c>
      <c r="P558" s="8">
        <f t="shared" si="197"/>
        <v>2589.2</v>
      </c>
    </row>
    <row r="559" spans="1:16" ht="7.5">
      <c r="A559" s="24"/>
      <c r="B559" s="24"/>
      <c r="C559" s="23"/>
      <c r="D559" s="23"/>
      <c r="E559" s="24"/>
      <c r="F559" s="11" t="s">
        <v>23</v>
      </c>
      <c r="G559" s="8">
        <f>SUM(H559:P559)</f>
        <v>23681</v>
      </c>
      <c r="H559" s="8">
        <v>2169.6</v>
      </c>
      <c r="I559" s="8">
        <v>2716.1</v>
      </c>
      <c r="J559" s="8">
        <v>2875.5</v>
      </c>
      <c r="K559" s="8">
        <v>2934.1</v>
      </c>
      <c r="L559" s="8">
        <v>2628.9</v>
      </c>
      <c r="M559" s="8">
        <v>2589.2</v>
      </c>
      <c r="N559" s="8">
        <f>M559</f>
        <v>2589.2</v>
      </c>
      <c r="O559" s="8">
        <f>N559</f>
        <v>2589.2</v>
      </c>
      <c r="P559" s="8">
        <f>O559</f>
        <v>2589.2</v>
      </c>
    </row>
    <row r="560" spans="1:16" ht="7.5">
      <c r="A560" s="24"/>
      <c r="B560" s="24"/>
      <c r="C560" s="23"/>
      <c r="D560" s="23"/>
      <c r="E560" s="24"/>
      <c r="F560" s="11" t="s">
        <v>24</v>
      </c>
      <c r="G560" s="8">
        <f>SUM(H560:P560)</f>
        <v>0</v>
      </c>
      <c r="H560" s="8"/>
      <c r="I560" s="8"/>
      <c r="J560" s="8"/>
      <c r="K560" s="8"/>
      <c r="L560" s="8"/>
      <c r="M560" s="8"/>
      <c r="N560" s="8"/>
      <c r="O560" s="8"/>
      <c r="P560" s="8"/>
    </row>
    <row r="561" spans="1:16" ht="7.5">
      <c r="A561" s="24"/>
      <c r="B561" s="24"/>
      <c r="C561" s="23"/>
      <c r="D561" s="23"/>
      <c r="E561" s="24"/>
      <c r="F561" s="11" t="s">
        <v>25</v>
      </c>
      <c r="G561" s="8">
        <f>SUM(H561:P561)</f>
        <v>0</v>
      </c>
      <c r="H561" s="8"/>
      <c r="I561" s="8"/>
      <c r="J561" s="8"/>
      <c r="K561" s="8"/>
      <c r="L561" s="8"/>
      <c r="M561" s="8"/>
      <c r="N561" s="8"/>
      <c r="O561" s="8"/>
      <c r="P561" s="8"/>
    </row>
    <row r="562" spans="1:16" ht="7.5">
      <c r="A562" s="24"/>
      <c r="B562" s="24"/>
      <c r="C562" s="23" t="s">
        <v>143</v>
      </c>
      <c r="D562" s="23"/>
      <c r="E562" s="24" t="s">
        <v>443</v>
      </c>
      <c r="F562" s="11" t="s">
        <v>440</v>
      </c>
      <c r="G562" s="8">
        <f aca="true" t="shared" si="198" ref="G562:P562">G563+G564+G565</f>
        <v>70346.3</v>
      </c>
      <c r="H562" s="8">
        <f t="shared" si="198"/>
        <v>4569.5</v>
      </c>
      <c r="I562" s="8">
        <f t="shared" si="198"/>
        <v>6554.3</v>
      </c>
      <c r="J562" s="8">
        <f t="shared" si="198"/>
        <v>3593.3</v>
      </c>
      <c r="K562" s="8">
        <f t="shared" si="198"/>
        <v>9486.7</v>
      </c>
      <c r="L562" s="8">
        <f t="shared" si="198"/>
        <v>11440.2</v>
      </c>
      <c r="M562" s="8">
        <f t="shared" si="198"/>
        <v>8383.3</v>
      </c>
      <c r="N562" s="8">
        <f t="shared" si="198"/>
        <v>8773</v>
      </c>
      <c r="O562" s="8">
        <f t="shared" si="198"/>
        <v>8773</v>
      </c>
      <c r="P562" s="8">
        <f t="shared" si="198"/>
        <v>8773</v>
      </c>
    </row>
    <row r="563" spans="1:16" ht="7.5">
      <c r="A563" s="24"/>
      <c r="B563" s="24"/>
      <c r="C563" s="23"/>
      <c r="D563" s="23"/>
      <c r="E563" s="24"/>
      <c r="F563" s="11" t="s">
        <v>23</v>
      </c>
      <c r="G563" s="8">
        <f>SUM(H563:P563)</f>
        <v>70346.3</v>
      </c>
      <c r="H563" s="8">
        <v>4569.5</v>
      </c>
      <c r="I563" s="8">
        <v>6554.3</v>
      </c>
      <c r="J563" s="8">
        <v>3593.3</v>
      </c>
      <c r="K563" s="8">
        <v>9486.7</v>
      </c>
      <c r="L563" s="8">
        <v>11440.2</v>
      </c>
      <c r="M563" s="8">
        <v>8383.3</v>
      </c>
      <c r="N563" s="8">
        <v>8773</v>
      </c>
      <c r="O563" s="8">
        <v>8773</v>
      </c>
      <c r="P563" s="8">
        <f>O563</f>
        <v>8773</v>
      </c>
    </row>
    <row r="564" spans="1:16" ht="7.5">
      <c r="A564" s="24"/>
      <c r="B564" s="24"/>
      <c r="C564" s="23"/>
      <c r="D564" s="23"/>
      <c r="E564" s="24"/>
      <c r="F564" s="11" t="s">
        <v>24</v>
      </c>
      <c r="G564" s="8">
        <f>SUM(H564:P564)</f>
        <v>0</v>
      </c>
      <c r="H564" s="8"/>
      <c r="I564" s="8"/>
      <c r="J564" s="8"/>
      <c r="K564" s="8"/>
      <c r="L564" s="8"/>
      <c r="M564" s="8"/>
      <c r="N564" s="8"/>
      <c r="O564" s="8"/>
      <c r="P564" s="8"/>
    </row>
    <row r="565" spans="1:16" ht="7.5">
      <c r="A565" s="24"/>
      <c r="B565" s="24"/>
      <c r="C565" s="23"/>
      <c r="D565" s="23"/>
      <c r="E565" s="24"/>
      <c r="F565" s="11" t="s">
        <v>25</v>
      </c>
      <c r="G565" s="8">
        <f>SUM(H565:P565)</f>
        <v>0</v>
      </c>
      <c r="H565" s="8"/>
      <c r="I565" s="8"/>
      <c r="J565" s="8"/>
      <c r="K565" s="8"/>
      <c r="L565" s="8"/>
      <c r="M565" s="8"/>
      <c r="N565" s="8"/>
      <c r="O565" s="8"/>
      <c r="P565" s="8"/>
    </row>
    <row r="566" spans="1:16" ht="7.5">
      <c r="A566" s="24" t="s">
        <v>259</v>
      </c>
      <c r="B566" s="24" t="s">
        <v>260</v>
      </c>
      <c r="C566" s="23" t="s">
        <v>32</v>
      </c>
      <c r="D566" s="23" t="s">
        <v>261</v>
      </c>
      <c r="E566" s="24" t="s">
        <v>443</v>
      </c>
      <c r="F566" s="11" t="s">
        <v>440</v>
      </c>
      <c r="G566" s="8">
        <f aca="true" t="shared" si="199" ref="G566:N566">G567+G568+G569</f>
        <v>161</v>
      </c>
      <c r="H566" s="8">
        <f t="shared" si="199"/>
        <v>0</v>
      </c>
      <c r="I566" s="8">
        <f t="shared" si="199"/>
        <v>161</v>
      </c>
      <c r="J566" s="8">
        <f t="shared" si="199"/>
        <v>0</v>
      </c>
      <c r="K566" s="8">
        <f t="shared" si="199"/>
        <v>0</v>
      </c>
      <c r="L566" s="8">
        <f t="shared" si="199"/>
        <v>0</v>
      </c>
      <c r="M566" s="8">
        <f t="shared" si="199"/>
        <v>0</v>
      </c>
      <c r="N566" s="8">
        <f t="shared" si="199"/>
        <v>0</v>
      </c>
      <c r="O566" s="8">
        <v>0</v>
      </c>
      <c r="P566" s="8">
        <v>0</v>
      </c>
    </row>
    <row r="567" spans="1:16" ht="7.5">
      <c r="A567" s="24"/>
      <c r="B567" s="24"/>
      <c r="C567" s="23"/>
      <c r="D567" s="23"/>
      <c r="E567" s="24"/>
      <c r="F567" s="11" t="s">
        <v>23</v>
      </c>
      <c r="G567" s="8">
        <f>SUM(H567:P567)</f>
        <v>0</v>
      </c>
      <c r="H567" s="8"/>
      <c r="I567" s="8"/>
      <c r="J567" s="8"/>
      <c r="K567" s="8"/>
      <c r="L567" s="8"/>
      <c r="M567" s="8"/>
      <c r="N567" s="8"/>
      <c r="O567" s="8"/>
      <c r="P567" s="8"/>
    </row>
    <row r="568" spans="1:16" ht="7.5">
      <c r="A568" s="24"/>
      <c r="B568" s="24"/>
      <c r="C568" s="23"/>
      <c r="D568" s="23"/>
      <c r="E568" s="24"/>
      <c r="F568" s="11" t="s">
        <v>24</v>
      </c>
      <c r="G568" s="8">
        <f>SUM(H568:P568)</f>
        <v>161</v>
      </c>
      <c r="H568" s="8"/>
      <c r="I568" s="8">
        <v>161</v>
      </c>
      <c r="J568" s="8"/>
      <c r="K568" s="8"/>
      <c r="L568" s="8"/>
      <c r="M568" s="8"/>
      <c r="N568" s="8"/>
      <c r="O568" s="8"/>
      <c r="P568" s="8"/>
    </row>
    <row r="569" spans="1:16" ht="15" customHeight="1">
      <c r="A569" s="24"/>
      <c r="B569" s="24"/>
      <c r="C569" s="23"/>
      <c r="D569" s="23"/>
      <c r="E569" s="24"/>
      <c r="F569" s="11" t="s">
        <v>25</v>
      </c>
      <c r="G569" s="8">
        <f>SUM(H569:P569)</f>
        <v>0</v>
      </c>
      <c r="H569" s="8"/>
      <c r="I569" s="8"/>
      <c r="J569" s="8"/>
      <c r="K569" s="8"/>
      <c r="L569" s="8"/>
      <c r="M569" s="8"/>
      <c r="N569" s="8"/>
      <c r="O569" s="8"/>
      <c r="P569" s="8"/>
    </row>
    <row r="570" spans="1:16" ht="7.5">
      <c r="A570" s="24" t="s">
        <v>262</v>
      </c>
      <c r="B570" s="24" t="s">
        <v>505</v>
      </c>
      <c r="C570" s="23" t="s">
        <v>143</v>
      </c>
      <c r="D570" s="23" t="s">
        <v>263</v>
      </c>
      <c r="E570" s="24" t="s">
        <v>443</v>
      </c>
      <c r="F570" s="11" t="s">
        <v>440</v>
      </c>
      <c r="G570" s="8">
        <f aca="true" t="shared" si="200" ref="G570:P570">G571+G572+G573</f>
        <v>862023.2</v>
      </c>
      <c r="H570" s="8">
        <f t="shared" si="200"/>
        <v>0</v>
      </c>
      <c r="I570" s="8">
        <f t="shared" si="200"/>
        <v>43805.399999999994</v>
      </c>
      <c r="J570" s="8">
        <f t="shared" si="200"/>
        <v>108104.5</v>
      </c>
      <c r="K570" s="8">
        <f t="shared" si="200"/>
        <v>102199.9</v>
      </c>
      <c r="L570" s="8">
        <f t="shared" si="200"/>
        <v>110093.4</v>
      </c>
      <c r="M570" s="8">
        <f t="shared" si="200"/>
        <v>124455</v>
      </c>
      <c r="N570" s="8">
        <f t="shared" si="200"/>
        <v>124455</v>
      </c>
      <c r="O570" s="8">
        <f t="shared" si="200"/>
        <v>124455</v>
      </c>
      <c r="P570" s="8">
        <f t="shared" si="200"/>
        <v>124455</v>
      </c>
    </row>
    <row r="571" spans="1:16" ht="7.5">
      <c r="A571" s="24"/>
      <c r="B571" s="24"/>
      <c r="C571" s="23"/>
      <c r="D571" s="23"/>
      <c r="E571" s="24"/>
      <c r="F571" s="11" t="s">
        <v>23</v>
      </c>
      <c r="G571" s="8">
        <f>SUM(H571:P571)</f>
        <v>0</v>
      </c>
      <c r="H571" s="8"/>
      <c r="I571" s="8"/>
      <c r="J571" s="8"/>
      <c r="K571" s="8"/>
      <c r="L571" s="8"/>
      <c r="M571" s="8"/>
      <c r="N571" s="8"/>
      <c r="O571" s="8"/>
      <c r="P571" s="8"/>
    </row>
    <row r="572" spans="1:16" ht="7.5">
      <c r="A572" s="24"/>
      <c r="B572" s="24"/>
      <c r="C572" s="23"/>
      <c r="D572" s="23"/>
      <c r="E572" s="24"/>
      <c r="F572" s="11" t="s">
        <v>24</v>
      </c>
      <c r="G572" s="8">
        <f>SUM(H572:P572)</f>
        <v>365991.4000000001</v>
      </c>
      <c r="H572" s="8"/>
      <c r="I572" s="8">
        <v>18985.8</v>
      </c>
      <c r="J572" s="8">
        <v>43987.8</v>
      </c>
      <c r="K572" s="8">
        <v>46419.7</v>
      </c>
      <c r="L572" s="8">
        <v>49131.8</v>
      </c>
      <c r="M572" s="8">
        <v>54182.6</v>
      </c>
      <c r="N572" s="8">
        <v>50955.9</v>
      </c>
      <c r="O572" s="8">
        <v>51163.9</v>
      </c>
      <c r="P572" s="8">
        <f>O572</f>
        <v>51163.9</v>
      </c>
    </row>
    <row r="573" spans="1:16" ht="24.75" customHeight="1">
      <c r="A573" s="24"/>
      <c r="B573" s="24"/>
      <c r="C573" s="23"/>
      <c r="D573" s="23"/>
      <c r="E573" s="24"/>
      <c r="F573" s="11" t="s">
        <v>25</v>
      </c>
      <c r="G573" s="8">
        <f>SUM(H573:P573)</f>
        <v>496031.79999999993</v>
      </c>
      <c r="H573" s="8"/>
      <c r="I573" s="8">
        <v>24819.6</v>
      </c>
      <c r="J573" s="8">
        <v>64116.7</v>
      </c>
      <c r="K573" s="8">
        <v>55780.2</v>
      </c>
      <c r="L573" s="8">
        <v>60961.6</v>
      </c>
      <c r="M573" s="8">
        <v>70272.4</v>
      </c>
      <c r="N573" s="8">
        <v>73499.1</v>
      </c>
      <c r="O573" s="8">
        <v>73291.1</v>
      </c>
      <c r="P573" s="8">
        <f>O573</f>
        <v>73291.1</v>
      </c>
    </row>
    <row r="574" spans="1:16" ht="7.5">
      <c r="A574" s="24" t="s">
        <v>400</v>
      </c>
      <c r="B574" s="24" t="s">
        <v>560</v>
      </c>
      <c r="C574" s="23" t="s">
        <v>143</v>
      </c>
      <c r="D574" s="23" t="s">
        <v>401</v>
      </c>
      <c r="E574" s="24" t="s">
        <v>443</v>
      </c>
      <c r="F574" s="11" t="s">
        <v>440</v>
      </c>
      <c r="G574" s="8">
        <f aca="true" t="shared" si="201" ref="G574:N574">G575+G576+G577</f>
        <v>48.7</v>
      </c>
      <c r="H574" s="8">
        <f t="shared" si="201"/>
        <v>0</v>
      </c>
      <c r="I574" s="8">
        <f t="shared" si="201"/>
        <v>0</v>
      </c>
      <c r="J574" s="8">
        <f t="shared" si="201"/>
        <v>0</v>
      </c>
      <c r="K574" s="8">
        <f t="shared" si="201"/>
        <v>15</v>
      </c>
      <c r="L574" s="8">
        <f t="shared" si="201"/>
        <v>33.7</v>
      </c>
      <c r="M574" s="8">
        <f t="shared" si="201"/>
        <v>0</v>
      </c>
      <c r="N574" s="8">
        <f t="shared" si="201"/>
        <v>0</v>
      </c>
      <c r="O574" s="8">
        <v>0</v>
      </c>
      <c r="P574" s="8">
        <v>0</v>
      </c>
    </row>
    <row r="575" spans="1:16" ht="7.5">
      <c r="A575" s="24"/>
      <c r="B575" s="24"/>
      <c r="C575" s="23"/>
      <c r="D575" s="23"/>
      <c r="E575" s="24"/>
      <c r="F575" s="11" t="s">
        <v>23</v>
      </c>
      <c r="G575" s="8">
        <f>SUM(H575:P575)</f>
        <v>0</v>
      </c>
      <c r="H575" s="8"/>
      <c r="I575" s="8"/>
      <c r="J575" s="8"/>
      <c r="K575" s="8"/>
      <c r="L575" s="8"/>
      <c r="M575" s="8"/>
      <c r="N575" s="8"/>
      <c r="O575" s="8"/>
      <c r="P575" s="8"/>
    </row>
    <row r="576" spans="1:16" ht="7.5">
      <c r="A576" s="24"/>
      <c r="B576" s="24"/>
      <c r="C576" s="23"/>
      <c r="D576" s="23"/>
      <c r="E576" s="24"/>
      <c r="F576" s="11" t="s">
        <v>24</v>
      </c>
      <c r="G576" s="8">
        <f>SUM(H576:P576)</f>
        <v>48.7</v>
      </c>
      <c r="H576" s="8"/>
      <c r="I576" s="8"/>
      <c r="J576" s="8"/>
      <c r="K576" s="8">
        <v>15</v>
      </c>
      <c r="L576" s="8">
        <v>33.7</v>
      </c>
      <c r="M576" s="8"/>
      <c r="N576" s="8"/>
      <c r="O576" s="8"/>
      <c r="P576" s="8"/>
    </row>
    <row r="577" spans="1:16" ht="51" customHeight="1">
      <c r="A577" s="24"/>
      <c r="B577" s="24"/>
      <c r="C577" s="23"/>
      <c r="D577" s="23"/>
      <c r="E577" s="24"/>
      <c r="F577" s="11" t="s">
        <v>25</v>
      </c>
      <c r="G577" s="8">
        <f>SUM(H577:P577)</f>
        <v>0</v>
      </c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7.5">
      <c r="A578" s="24" t="s">
        <v>264</v>
      </c>
      <c r="B578" s="24" t="s">
        <v>506</v>
      </c>
      <c r="C578" s="23" t="s">
        <v>265</v>
      </c>
      <c r="D578" s="23" t="s">
        <v>266</v>
      </c>
      <c r="E578" s="24" t="s">
        <v>447</v>
      </c>
      <c r="F578" s="11" t="s">
        <v>440</v>
      </c>
      <c r="G578" s="8">
        <f aca="true" t="shared" si="202" ref="G578:M578">G579+G580+G581</f>
        <v>224008.9</v>
      </c>
      <c r="H578" s="8">
        <f>H579+H580+H581</f>
        <v>19716.4</v>
      </c>
      <c r="I578" s="8">
        <f t="shared" si="202"/>
        <v>20169.9</v>
      </c>
      <c r="J578" s="8">
        <f t="shared" si="202"/>
        <v>22141.299999999996</v>
      </c>
      <c r="K578" s="8">
        <f t="shared" si="202"/>
        <v>23611.799999999996</v>
      </c>
      <c r="L578" s="8">
        <f t="shared" si="202"/>
        <v>26095.500000000004</v>
      </c>
      <c r="M578" s="8">
        <f t="shared" si="202"/>
        <v>28068.5</v>
      </c>
      <c r="N578" s="8">
        <f>N579+N580+N581</f>
        <v>28068.5</v>
      </c>
      <c r="O578" s="8">
        <f>O579+O580+O581</f>
        <v>28068.5</v>
      </c>
      <c r="P578" s="8">
        <f>P579+P580+P581</f>
        <v>28068.5</v>
      </c>
    </row>
    <row r="579" spans="1:16" ht="7.5">
      <c r="A579" s="24"/>
      <c r="B579" s="24"/>
      <c r="C579" s="23"/>
      <c r="D579" s="23"/>
      <c r="E579" s="24"/>
      <c r="F579" s="11" t="s">
        <v>23</v>
      </c>
      <c r="G579" s="8">
        <f>SUM(H579:P579)</f>
        <v>0</v>
      </c>
      <c r="H579" s="8">
        <f aca="true" t="shared" si="203" ref="H579:P579">H583+H587+H591+H595+H599+H603</f>
        <v>0</v>
      </c>
      <c r="I579" s="8">
        <f t="shared" si="203"/>
        <v>0</v>
      </c>
      <c r="J579" s="8">
        <f t="shared" si="203"/>
        <v>0</v>
      </c>
      <c r="K579" s="8">
        <f t="shared" si="203"/>
        <v>0</v>
      </c>
      <c r="L579" s="8">
        <f t="shared" si="203"/>
        <v>0</v>
      </c>
      <c r="M579" s="8">
        <f t="shared" si="203"/>
        <v>0</v>
      </c>
      <c r="N579" s="8">
        <f t="shared" si="203"/>
        <v>0</v>
      </c>
      <c r="O579" s="8">
        <f t="shared" si="203"/>
        <v>0</v>
      </c>
      <c r="P579" s="8">
        <f t="shared" si="203"/>
        <v>0</v>
      </c>
    </row>
    <row r="580" spans="1:16" ht="7.5">
      <c r="A580" s="24"/>
      <c r="B580" s="24"/>
      <c r="C580" s="23"/>
      <c r="D580" s="23"/>
      <c r="E580" s="24"/>
      <c r="F580" s="11" t="s">
        <v>24</v>
      </c>
      <c r="G580" s="8">
        <f>SUM(H580:P580)</f>
        <v>224008.9</v>
      </c>
      <c r="H580" s="8">
        <f aca="true" t="shared" si="204" ref="H580:M581">H584+H588+H592+H596+H600+H604</f>
        <v>19716.4</v>
      </c>
      <c r="I580" s="8">
        <f t="shared" si="204"/>
        <v>20169.9</v>
      </c>
      <c r="J580" s="8">
        <f t="shared" si="204"/>
        <v>22141.299999999996</v>
      </c>
      <c r="K580" s="8">
        <f t="shared" si="204"/>
        <v>23611.799999999996</v>
      </c>
      <c r="L580" s="8">
        <f t="shared" si="204"/>
        <v>26095.500000000004</v>
      </c>
      <c r="M580" s="8">
        <f t="shared" si="204"/>
        <v>28068.5</v>
      </c>
      <c r="N580" s="8">
        <f aca="true" t="shared" si="205" ref="N580:P581">N584+N588+N592+N596+N600+N604</f>
        <v>28068.5</v>
      </c>
      <c r="O580" s="8">
        <f t="shared" si="205"/>
        <v>28068.5</v>
      </c>
      <c r="P580" s="8">
        <f t="shared" si="205"/>
        <v>28068.5</v>
      </c>
    </row>
    <row r="581" spans="1:16" ht="12" customHeight="1">
      <c r="A581" s="24"/>
      <c r="B581" s="24"/>
      <c r="C581" s="23"/>
      <c r="D581" s="23"/>
      <c r="E581" s="24"/>
      <c r="F581" s="11" t="s">
        <v>25</v>
      </c>
      <c r="G581" s="8">
        <f>SUM(H581:P581)</f>
        <v>0</v>
      </c>
      <c r="H581" s="8">
        <f t="shared" si="204"/>
        <v>0</v>
      </c>
      <c r="I581" s="8">
        <f t="shared" si="204"/>
        <v>0</v>
      </c>
      <c r="J581" s="8">
        <f t="shared" si="204"/>
        <v>0</v>
      </c>
      <c r="K581" s="8">
        <f t="shared" si="204"/>
        <v>0</v>
      </c>
      <c r="L581" s="8">
        <f t="shared" si="204"/>
        <v>0</v>
      </c>
      <c r="M581" s="8">
        <f t="shared" si="204"/>
        <v>0</v>
      </c>
      <c r="N581" s="8">
        <f t="shared" si="205"/>
        <v>0</v>
      </c>
      <c r="O581" s="8">
        <f t="shared" si="205"/>
        <v>0</v>
      </c>
      <c r="P581" s="8">
        <f t="shared" si="205"/>
        <v>0</v>
      </c>
    </row>
    <row r="582" spans="1:16" ht="7.5">
      <c r="A582" s="24" t="s">
        <v>267</v>
      </c>
      <c r="B582" s="24" t="s">
        <v>39</v>
      </c>
      <c r="C582" s="23" t="s">
        <v>32</v>
      </c>
      <c r="D582" s="23" t="s">
        <v>268</v>
      </c>
      <c r="E582" s="24" t="s">
        <v>443</v>
      </c>
      <c r="F582" s="11" t="s">
        <v>440</v>
      </c>
      <c r="G582" s="8">
        <f aca="true" t="shared" si="206" ref="G582:P582">G583+G584+G585</f>
        <v>5041.5</v>
      </c>
      <c r="H582" s="8">
        <f t="shared" si="206"/>
        <v>17.7</v>
      </c>
      <c r="I582" s="8">
        <f t="shared" si="206"/>
        <v>546.5</v>
      </c>
      <c r="J582" s="8">
        <f t="shared" si="206"/>
        <v>622.5</v>
      </c>
      <c r="K582" s="8">
        <f t="shared" si="206"/>
        <v>650.1</v>
      </c>
      <c r="L582" s="8">
        <f t="shared" si="206"/>
        <v>716.7</v>
      </c>
      <c r="M582" s="8">
        <f t="shared" si="206"/>
        <v>622</v>
      </c>
      <c r="N582" s="8">
        <f t="shared" si="206"/>
        <v>622</v>
      </c>
      <c r="O582" s="8">
        <f t="shared" si="206"/>
        <v>622</v>
      </c>
      <c r="P582" s="8">
        <f t="shared" si="206"/>
        <v>622</v>
      </c>
    </row>
    <row r="583" spans="1:16" ht="7.5">
      <c r="A583" s="24"/>
      <c r="B583" s="24"/>
      <c r="C583" s="23"/>
      <c r="D583" s="23"/>
      <c r="E583" s="24"/>
      <c r="F583" s="11" t="s">
        <v>23</v>
      </c>
      <c r="G583" s="8">
        <f>SUM(H583:P583)</f>
        <v>0</v>
      </c>
      <c r="H583" s="8"/>
      <c r="I583" s="8"/>
      <c r="J583" s="8"/>
      <c r="K583" s="8"/>
      <c r="L583" s="8"/>
      <c r="M583" s="8"/>
      <c r="N583" s="8"/>
      <c r="O583" s="8"/>
      <c r="P583" s="8"/>
    </row>
    <row r="584" spans="1:16" ht="7.5">
      <c r="A584" s="24"/>
      <c r="B584" s="24"/>
      <c r="C584" s="23"/>
      <c r="D584" s="23"/>
      <c r="E584" s="24"/>
      <c r="F584" s="11" t="s">
        <v>24</v>
      </c>
      <c r="G584" s="8">
        <f>SUM(H584:P584)</f>
        <v>5041.5</v>
      </c>
      <c r="H584" s="8">
        <v>17.7</v>
      </c>
      <c r="I584" s="8">
        <v>546.5</v>
      </c>
      <c r="J584" s="8">
        <v>622.5</v>
      </c>
      <c r="K584" s="8">
        <v>650.1</v>
      </c>
      <c r="L584" s="8">
        <v>716.7</v>
      </c>
      <c r="M584" s="8">
        <v>622</v>
      </c>
      <c r="N584" s="8">
        <v>622</v>
      </c>
      <c r="O584" s="8">
        <v>622</v>
      </c>
      <c r="P584" s="8">
        <v>622</v>
      </c>
    </row>
    <row r="585" spans="1:16" ht="7.5">
      <c r="A585" s="24"/>
      <c r="B585" s="24"/>
      <c r="C585" s="23"/>
      <c r="D585" s="23"/>
      <c r="E585" s="24"/>
      <c r="F585" s="11" t="s">
        <v>25</v>
      </c>
      <c r="G585" s="8">
        <f>SUM(H585:P585)</f>
        <v>0</v>
      </c>
      <c r="H585" s="8"/>
      <c r="I585" s="8"/>
      <c r="J585" s="8"/>
      <c r="K585" s="8"/>
      <c r="L585" s="8"/>
      <c r="M585" s="8"/>
      <c r="N585" s="8"/>
      <c r="O585" s="8"/>
      <c r="P585" s="8"/>
    </row>
    <row r="586" spans="1:16" ht="7.5">
      <c r="A586" s="24"/>
      <c r="B586" s="24"/>
      <c r="C586" s="23" t="s">
        <v>143</v>
      </c>
      <c r="D586" s="23"/>
      <c r="E586" s="24" t="s">
        <v>443</v>
      </c>
      <c r="F586" s="11" t="s">
        <v>440</v>
      </c>
      <c r="G586" s="8">
        <f aca="true" t="shared" si="207" ref="G586:P586">G587+G588+G589</f>
        <v>195609.39999999997</v>
      </c>
      <c r="H586" s="8">
        <f t="shared" si="207"/>
        <v>17275.2</v>
      </c>
      <c r="I586" s="8">
        <f t="shared" si="207"/>
        <v>17631.9</v>
      </c>
      <c r="J586" s="8">
        <f t="shared" si="207"/>
        <v>19088.1</v>
      </c>
      <c r="K586" s="8">
        <f t="shared" si="207"/>
        <v>20528.3</v>
      </c>
      <c r="L586" s="8">
        <f t="shared" si="207"/>
        <v>22792.7</v>
      </c>
      <c r="M586" s="8">
        <f t="shared" si="207"/>
        <v>24573.3</v>
      </c>
      <c r="N586" s="8">
        <f t="shared" si="207"/>
        <v>24573.3</v>
      </c>
      <c r="O586" s="8">
        <f t="shared" si="207"/>
        <v>24573.3</v>
      </c>
      <c r="P586" s="8">
        <f t="shared" si="207"/>
        <v>24573.3</v>
      </c>
    </row>
    <row r="587" spans="1:16" ht="7.5">
      <c r="A587" s="24"/>
      <c r="B587" s="24"/>
      <c r="C587" s="23"/>
      <c r="D587" s="23"/>
      <c r="E587" s="24"/>
      <c r="F587" s="11" t="s">
        <v>23</v>
      </c>
      <c r="G587" s="8">
        <f>SUM(H587:P587)</f>
        <v>0</v>
      </c>
      <c r="H587" s="8"/>
      <c r="I587" s="8"/>
      <c r="J587" s="8"/>
      <c r="K587" s="8"/>
      <c r="L587" s="8"/>
      <c r="M587" s="8"/>
      <c r="N587" s="8"/>
      <c r="O587" s="8"/>
      <c r="P587" s="8"/>
    </row>
    <row r="588" spans="1:16" ht="7.5">
      <c r="A588" s="24"/>
      <c r="B588" s="24"/>
      <c r="C588" s="23"/>
      <c r="D588" s="23"/>
      <c r="E588" s="24"/>
      <c r="F588" s="11" t="s">
        <v>24</v>
      </c>
      <c r="G588" s="8">
        <f>SUM(H588:P588)</f>
        <v>195609.39999999997</v>
      </c>
      <c r="H588" s="8">
        <v>17275.2</v>
      </c>
      <c r="I588" s="8">
        <v>17631.9</v>
      </c>
      <c r="J588" s="8">
        <v>19088.1</v>
      </c>
      <c r="K588" s="8">
        <v>20528.3</v>
      </c>
      <c r="L588" s="8">
        <v>22792.7</v>
      </c>
      <c r="M588" s="8">
        <v>24573.3</v>
      </c>
      <c r="N588" s="8">
        <v>24573.3</v>
      </c>
      <c r="O588" s="8">
        <v>24573.3</v>
      </c>
      <c r="P588" s="8">
        <f>O588</f>
        <v>24573.3</v>
      </c>
    </row>
    <row r="589" spans="1:16" ht="7.5">
      <c r="A589" s="24"/>
      <c r="B589" s="24"/>
      <c r="C589" s="23"/>
      <c r="D589" s="23"/>
      <c r="E589" s="24"/>
      <c r="F589" s="11" t="s">
        <v>25</v>
      </c>
      <c r="G589" s="8">
        <f>SUM(H589:P589)</f>
        <v>0</v>
      </c>
      <c r="H589" s="8"/>
      <c r="I589" s="8"/>
      <c r="J589" s="8"/>
      <c r="K589" s="8"/>
      <c r="L589" s="8"/>
      <c r="M589" s="8"/>
      <c r="N589" s="8"/>
      <c r="O589" s="8"/>
      <c r="P589" s="8"/>
    </row>
    <row r="590" spans="1:16" ht="7.5">
      <c r="A590" s="24"/>
      <c r="B590" s="24"/>
      <c r="C590" s="23" t="s">
        <v>114</v>
      </c>
      <c r="D590" s="23"/>
      <c r="E590" s="24" t="s">
        <v>443</v>
      </c>
      <c r="F590" s="11" t="s">
        <v>440</v>
      </c>
      <c r="G590" s="8">
        <f aca="true" t="shared" si="208" ref="G590:N590">G591+G592+G593</f>
        <v>15.1</v>
      </c>
      <c r="H590" s="8">
        <f t="shared" si="208"/>
        <v>0</v>
      </c>
      <c r="I590" s="8">
        <f t="shared" si="208"/>
        <v>0</v>
      </c>
      <c r="J590" s="8">
        <f t="shared" si="208"/>
        <v>15.1</v>
      </c>
      <c r="K590" s="8">
        <f t="shared" si="208"/>
        <v>0</v>
      </c>
      <c r="L590" s="8">
        <f t="shared" si="208"/>
        <v>0</v>
      </c>
      <c r="M590" s="8">
        <f t="shared" si="208"/>
        <v>0</v>
      </c>
      <c r="N590" s="8">
        <f t="shared" si="208"/>
        <v>0</v>
      </c>
      <c r="O590" s="8">
        <v>0</v>
      </c>
      <c r="P590" s="8">
        <v>0</v>
      </c>
    </row>
    <row r="591" spans="1:16" ht="7.5">
      <c r="A591" s="24"/>
      <c r="B591" s="24"/>
      <c r="C591" s="23"/>
      <c r="D591" s="23"/>
      <c r="E591" s="24"/>
      <c r="F591" s="11" t="s">
        <v>23</v>
      </c>
      <c r="G591" s="8">
        <f>SUM(H591:P591)</f>
        <v>0</v>
      </c>
      <c r="H591" s="8"/>
      <c r="I591" s="8"/>
      <c r="J591" s="8"/>
      <c r="K591" s="8"/>
      <c r="L591" s="8"/>
      <c r="M591" s="8"/>
      <c r="N591" s="8"/>
      <c r="O591" s="8"/>
      <c r="P591" s="8"/>
    </row>
    <row r="592" spans="1:16" ht="7.5">
      <c r="A592" s="24"/>
      <c r="B592" s="24"/>
      <c r="C592" s="23"/>
      <c r="D592" s="23"/>
      <c r="E592" s="24"/>
      <c r="F592" s="11" t="s">
        <v>24</v>
      </c>
      <c r="G592" s="8">
        <f>SUM(H592:P592)</f>
        <v>15.1</v>
      </c>
      <c r="H592" s="8"/>
      <c r="I592" s="8"/>
      <c r="J592" s="8">
        <v>15.1</v>
      </c>
      <c r="K592" s="8"/>
      <c r="L592" s="8"/>
      <c r="M592" s="8"/>
      <c r="N592" s="8"/>
      <c r="O592" s="8"/>
      <c r="P592" s="8"/>
    </row>
    <row r="593" spans="1:16" ht="7.5">
      <c r="A593" s="24"/>
      <c r="B593" s="24"/>
      <c r="C593" s="23"/>
      <c r="D593" s="23"/>
      <c r="E593" s="24"/>
      <c r="F593" s="11" t="s">
        <v>25</v>
      </c>
      <c r="G593" s="8">
        <f>SUM(H593:P593)</f>
        <v>0</v>
      </c>
      <c r="H593" s="8"/>
      <c r="I593" s="8"/>
      <c r="J593" s="8"/>
      <c r="K593" s="8"/>
      <c r="L593" s="8"/>
      <c r="M593" s="8"/>
      <c r="N593" s="8"/>
      <c r="O593" s="8"/>
      <c r="P593" s="8"/>
    </row>
    <row r="594" spans="1:16" ht="7.5">
      <c r="A594" s="24"/>
      <c r="B594" s="24"/>
      <c r="C594" s="23" t="s">
        <v>115</v>
      </c>
      <c r="D594" s="23"/>
      <c r="E594" s="24" t="s">
        <v>443</v>
      </c>
      <c r="F594" s="11" t="s">
        <v>440</v>
      </c>
      <c r="G594" s="8">
        <f aca="true" t="shared" si="209" ref="G594:P594">G595+G596+G597</f>
        <v>9195.2</v>
      </c>
      <c r="H594" s="8">
        <f t="shared" si="209"/>
        <v>1192.3</v>
      </c>
      <c r="I594" s="8">
        <f t="shared" si="209"/>
        <v>685.9</v>
      </c>
      <c r="J594" s="8">
        <f t="shared" si="209"/>
        <v>921.6</v>
      </c>
      <c r="K594" s="8">
        <f t="shared" si="209"/>
        <v>881.8</v>
      </c>
      <c r="L594" s="8">
        <f t="shared" si="209"/>
        <v>915.2</v>
      </c>
      <c r="M594" s="8">
        <f t="shared" si="209"/>
        <v>1149.6</v>
      </c>
      <c r="N594" s="8">
        <f t="shared" si="209"/>
        <v>1149.6</v>
      </c>
      <c r="O594" s="8">
        <f t="shared" si="209"/>
        <v>1149.6</v>
      </c>
      <c r="P594" s="8">
        <f t="shared" si="209"/>
        <v>1149.6</v>
      </c>
    </row>
    <row r="595" spans="1:16" ht="7.5">
      <c r="A595" s="24"/>
      <c r="B595" s="24"/>
      <c r="C595" s="23"/>
      <c r="D595" s="23"/>
      <c r="E595" s="24"/>
      <c r="F595" s="11" t="s">
        <v>23</v>
      </c>
      <c r="G595" s="8">
        <f>SUM(H595:P595)</f>
        <v>0</v>
      </c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7.5">
      <c r="A596" s="24"/>
      <c r="B596" s="24"/>
      <c r="C596" s="23"/>
      <c r="D596" s="23"/>
      <c r="E596" s="24"/>
      <c r="F596" s="11" t="s">
        <v>24</v>
      </c>
      <c r="G596" s="8">
        <f>SUM(H596:P596)</f>
        <v>9195.2</v>
      </c>
      <c r="H596" s="8">
        <v>1192.3</v>
      </c>
      <c r="I596" s="8">
        <v>685.9</v>
      </c>
      <c r="J596" s="8">
        <v>921.6</v>
      </c>
      <c r="K596" s="8">
        <v>881.8</v>
      </c>
      <c r="L596" s="8">
        <v>915.2</v>
      </c>
      <c r="M596" s="8">
        <v>1149.6</v>
      </c>
      <c r="N596" s="8">
        <f>M596</f>
        <v>1149.6</v>
      </c>
      <c r="O596" s="8">
        <f>N596</f>
        <v>1149.6</v>
      </c>
      <c r="P596" s="8">
        <f>O596</f>
        <v>1149.6</v>
      </c>
    </row>
    <row r="597" spans="1:16" ht="7.5">
      <c r="A597" s="24"/>
      <c r="B597" s="24"/>
      <c r="C597" s="23"/>
      <c r="D597" s="23"/>
      <c r="E597" s="24"/>
      <c r="F597" s="11" t="s">
        <v>25</v>
      </c>
      <c r="G597" s="8">
        <f>SUM(H597:P597)</f>
        <v>0</v>
      </c>
      <c r="H597" s="8"/>
      <c r="I597" s="8"/>
      <c r="J597" s="8"/>
      <c r="K597" s="8"/>
      <c r="L597" s="8"/>
      <c r="M597" s="8"/>
      <c r="N597" s="8"/>
      <c r="O597" s="8"/>
      <c r="P597" s="8"/>
    </row>
    <row r="598" spans="1:16" ht="7.5">
      <c r="A598" s="24"/>
      <c r="B598" s="24"/>
      <c r="C598" s="23" t="s">
        <v>41</v>
      </c>
      <c r="D598" s="23"/>
      <c r="E598" s="28" t="s">
        <v>43</v>
      </c>
      <c r="F598" s="11" t="s">
        <v>440</v>
      </c>
      <c r="G598" s="8">
        <f aca="true" t="shared" si="210" ref="G598:P598">G599+G600+G601</f>
        <v>2549.7</v>
      </c>
      <c r="H598" s="8">
        <f t="shared" si="210"/>
        <v>0</v>
      </c>
      <c r="I598" s="8">
        <f t="shared" si="210"/>
        <v>0</v>
      </c>
      <c r="J598" s="8">
        <f t="shared" si="210"/>
        <v>293.2</v>
      </c>
      <c r="K598" s="8">
        <f t="shared" si="210"/>
        <v>320.8</v>
      </c>
      <c r="L598" s="8">
        <f t="shared" si="210"/>
        <v>354.9</v>
      </c>
      <c r="M598" s="8">
        <f t="shared" si="210"/>
        <v>395.2</v>
      </c>
      <c r="N598" s="8">
        <f t="shared" si="210"/>
        <v>395.2</v>
      </c>
      <c r="O598" s="8">
        <f t="shared" si="210"/>
        <v>395.2</v>
      </c>
      <c r="P598" s="8">
        <f t="shared" si="210"/>
        <v>395.2</v>
      </c>
    </row>
    <row r="599" spans="1:16" ht="7.5">
      <c r="A599" s="24"/>
      <c r="B599" s="24"/>
      <c r="C599" s="23"/>
      <c r="D599" s="23"/>
      <c r="E599" s="29"/>
      <c r="F599" s="11" t="s">
        <v>23</v>
      </c>
      <c r="G599" s="8">
        <f>SUM(H599:P599)</f>
        <v>0</v>
      </c>
      <c r="H599" s="8"/>
      <c r="I599" s="8"/>
      <c r="J599" s="8"/>
      <c r="K599" s="8"/>
      <c r="L599" s="8"/>
      <c r="M599" s="8"/>
      <c r="N599" s="8"/>
      <c r="O599" s="8"/>
      <c r="P599" s="8"/>
    </row>
    <row r="600" spans="1:16" ht="7.5">
      <c r="A600" s="24"/>
      <c r="B600" s="24"/>
      <c r="C600" s="23"/>
      <c r="D600" s="23"/>
      <c r="E600" s="29"/>
      <c r="F600" s="11" t="s">
        <v>24</v>
      </c>
      <c r="G600" s="8">
        <f>SUM(H600:P600)</f>
        <v>2549.7</v>
      </c>
      <c r="H600" s="8"/>
      <c r="I600" s="8"/>
      <c r="J600" s="8">
        <v>293.2</v>
      </c>
      <c r="K600" s="8">
        <v>320.8</v>
      </c>
      <c r="L600" s="8">
        <v>354.9</v>
      </c>
      <c r="M600" s="8">
        <v>395.2</v>
      </c>
      <c r="N600" s="8">
        <f>M600</f>
        <v>395.2</v>
      </c>
      <c r="O600" s="8">
        <f>N600</f>
        <v>395.2</v>
      </c>
      <c r="P600" s="8">
        <f>O600</f>
        <v>395.2</v>
      </c>
    </row>
    <row r="601" spans="1:16" ht="7.5">
      <c r="A601" s="24"/>
      <c r="B601" s="24"/>
      <c r="C601" s="23"/>
      <c r="D601" s="23"/>
      <c r="E601" s="30"/>
      <c r="F601" s="11" t="s">
        <v>25</v>
      </c>
      <c r="G601" s="8">
        <f>SUM(H601:P601)</f>
        <v>0</v>
      </c>
      <c r="H601" s="8"/>
      <c r="I601" s="8"/>
      <c r="J601" s="8"/>
      <c r="K601" s="8"/>
      <c r="L601" s="8"/>
      <c r="M601" s="8"/>
      <c r="N601" s="8"/>
      <c r="O601" s="8"/>
      <c r="P601" s="8"/>
    </row>
    <row r="602" spans="1:16" ht="7.5">
      <c r="A602" s="24" t="s">
        <v>269</v>
      </c>
      <c r="B602" s="24" t="s">
        <v>561</v>
      </c>
      <c r="C602" s="23" t="s">
        <v>115</v>
      </c>
      <c r="D602" s="23" t="s">
        <v>270</v>
      </c>
      <c r="E602" s="24" t="s">
        <v>443</v>
      </c>
      <c r="F602" s="11" t="s">
        <v>440</v>
      </c>
      <c r="G602" s="8">
        <f aca="true" t="shared" si="211" ref="G602:P602">G603+G604+G605</f>
        <v>11598</v>
      </c>
      <c r="H602" s="8">
        <f t="shared" si="211"/>
        <v>1231.2</v>
      </c>
      <c r="I602" s="8">
        <f t="shared" si="211"/>
        <v>1305.6</v>
      </c>
      <c r="J602" s="8">
        <f t="shared" si="211"/>
        <v>1200.8</v>
      </c>
      <c r="K602" s="8">
        <f t="shared" si="211"/>
        <v>1230.8</v>
      </c>
      <c r="L602" s="8">
        <f t="shared" si="211"/>
        <v>1316</v>
      </c>
      <c r="M602" s="8">
        <f t="shared" si="211"/>
        <v>1328.4</v>
      </c>
      <c r="N602" s="8">
        <f t="shared" si="211"/>
        <v>1328.4</v>
      </c>
      <c r="O602" s="8">
        <f t="shared" si="211"/>
        <v>1328.4</v>
      </c>
      <c r="P602" s="8">
        <f t="shared" si="211"/>
        <v>1328.4</v>
      </c>
    </row>
    <row r="603" spans="1:16" ht="7.5">
      <c r="A603" s="24"/>
      <c r="B603" s="24"/>
      <c r="C603" s="23"/>
      <c r="D603" s="23"/>
      <c r="E603" s="24"/>
      <c r="F603" s="11" t="s">
        <v>23</v>
      </c>
      <c r="G603" s="8">
        <f>SUM(H603:P603)</f>
        <v>0</v>
      </c>
      <c r="H603" s="8"/>
      <c r="I603" s="8"/>
      <c r="J603" s="8"/>
      <c r="K603" s="8"/>
      <c r="L603" s="8"/>
      <c r="M603" s="8"/>
      <c r="N603" s="8"/>
      <c r="O603" s="8"/>
      <c r="P603" s="8"/>
    </row>
    <row r="604" spans="1:16" ht="7.5">
      <c r="A604" s="24"/>
      <c r="B604" s="24"/>
      <c r="C604" s="23"/>
      <c r="D604" s="23"/>
      <c r="E604" s="24"/>
      <c r="F604" s="11" t="s">
        <v>24</v>
      </c>
      <c r="G604" s="8">
        <f>SUM(H604:P604)</f>
        <v>11598</v>
      </c>
      <c r="H604" s="8">
        <v>1231.2</v>
      </c>
      <c r="I604" s="8">
        <v>1305.6</v>
      </c>
      <c r="J604" s="8">
        <v>1200.8</v>
      </c>
      <c r="K604" s="8">
        <v>1230.8</v>
      </c>
      <c r="L604" s="8">
        <v>1316</v>
      </c>
      <c r="M604" s="8">
        <v>1328.4</v>
      </c>
      <c r="N604" s="8">
        <f>M604</f>
        <v>1328.4</v>
      </c>
      <c r="O604" s="8">
        <f>N604</f>
        <v>1328.4</v>
      </c>
      <c r="P604" s="8">
        <f>O604</f>
        <v>1328.4</v>
      </c>
    </row>
    <row r="605" spans="1:16" ht="62.25" customHeight="1">
      <c r="A605" s="24"/>
      <c r="B605" s="24"/>
      <c r="C605" s="23"/>
      <c r="D605" s="23"/>
      <c r="E605" s="24"/>
      <c r="F605" s="11" t="s">
        <v>25</v>
      </c>
      <c r="G605" s="8">
        <f>SUM(H605:P605)</f>
        <v>0</v>
      </c>
      <c r="H605" s="8"/>
      <c r="I605" s="8"/>
      <c r="J605" s="8"/>
      <c r="K605" s="8"/>
      <c r="L605" s="8"/>
      <c r="M605" s="8"/>
      <c r="N605" s="8"/>
      <c r="O605" s="8"/>
      <c r="P605" s="8"/>
    </row>
    <row r="606" spans="1:16" ht="7.5">
      <c r="A606" s="24" t="s">
        <v>271</v>
      </c>
      <c r="B606" s="24" t="s">
        <v>563</v>
      </c>
      <c r="C606" s="23" t="s">
        <v>272</v>
      </c>
      <c r="D606" s="23" t="s">
        <v>273</v>
      </c>
      <c r="E606" s="24" t="s">
        <v>447</v>
      </c>
      <c r="F606" s="11" t="s">
        <v>440</v>
      </c>
      <c r="G606" s="8">
        <f aca="true" t="shared" si="212" ref="G606:M606">G607+G608+G609</f>
        <v>117436</v>
      </c>
      <c r="H606" s="8">
        <f t="shared" si="212"/>
        <v>26006.199999999997</v>
      </c>
      <c r="I606" s="8">
        <f t="shared" si="212"/>
        <v>21390.100000000002</v>
      </c>
      <c r="J606" s="8">
        <f t="shared" si="212"/>
        <v>12103.1</v>
      </c>
      <c r="K606" s="8">
        <f t="shared" si="212"/>
        <v>11431.5</v>
      </c>
      <c r="L606" s="8">
        <f t="shared" si="212"/>
        <v>9862.6</v>
      </c>
      <c r="M606" s="8">
        <f t="shared" si="212"/>
        <v>9365.4</v>
      </c>
      <c r="N606" s="8">
        <f>N607+N608+N609</f>
        <v>9066.900000000001</v>
      </c>
      <c r="O606" s="8">
        <f>O607+O608+O609</f>
        <v>9105.1</v>
      </c>
      <c r="P606" s="8">
        <f>P607+P608+P609</f>
        <v>9105.1</v>
      </c>
    </row>
    <row r="607" spans="1:16" ht="7.5">
      <c r="A607" s="24"/>
      <c r="B607" s="24"/>
      <c r="C607" s="23"/>
      <c r="D607" s="23"/>
      <c r="E607" s="24"/>
      <c r="F607" s="11" t="s">
        <v>23</v>
      </c>
      <c r="G607" s="8">
        <f>SUM(H607:P607)</f>
        <v>0</v>
      </c>
      <c r="H607" s="8">
        <f aca="true" t="shared" si="213" ref="H607:P607">H611+H615+H619</f>
        <v>0</v>
      </c>
      <c r="I607" s="8">
        <f t="shared" si="213"/>
        <v>0</v>
      </c>
      <c r="J607" s="8">
        <f t="shared" si="213"/>
        <v>0</v>
      </c>
      <c r="K607" s="8">
        <f t="shared" si="213"/>
        <v>0</v>
      </c>
      <c r="L607" s="8">
        <f t="shared" si="213"/>
        <v>0</v>
      </c>
      <c r="M607" s="8">
        <f t="shared" si="213"/>
        <v>0</v>
      </c>
      <c r="N607" s="8">
        <f t="shared" si="213"/>
        <v>0</v>
      </c>
      <c r="O607" s="8">
        <f t="shared" si="213"/>
        <v>0</v>
      </c>
      <c r="P607" s="8">
        <f t="shared" si="213"/>
        <v>0</v>
      </c>
    </row>
    <row r="608" spans="1:16" ht="7.5">
      <c r="A608" s="24"/>
      <c r="B608" s="24"/>
      <c r="C608" s="23"/>
      <c r="D608" s="23"/>
      <c r="E608" s="24"/>
      <c r="F608" s="11" t="s">
        <v>24</v>
      </c>
      <c r="G608" s="8">
        <f>SUM(H608:P608)</f>
        <v>117436</v>
      </c>
      <c r="H608" s="8">
        <f aca="true" t="shared" si="214" ref="H608:M609">H612+H616+H620</f>
        <v>26006.199999999997</v>
      </c>
      <c r="I608" s="8">
        <f t="shared" si="214"/>
        <v>21390.100000000002</v>
      </c>
      <c r="J608" s="8">
        <f t="shared" si="214"/>
        <v>12103.1</v>
      </c>
      <c r="K608" s="8">
        <f t="shared" si="214"/>
        <v>11431.5</v>
      </c>
      <c r="L608" s="8">
        <f t="shared" si="214"/>
        <v>9862.6</v>
      </c>
      <c r="M608" s="8">
        <f t="shared" si="214"/>
        <v>9365.4</v>
      </c>
      <c r="N608" s="8">
        <f aca="true" t="shared" si="215" ref="N608:P609">N612+N616+N620</f>
        <v>9066.900000000001</v>
      </c>
      <c r="O608" s="8">
        <f t="shared" si="215"/>
        <v>9105.1</v>
      </c>
      <c r="P608" s="8">
        <f t="shared" si="215"/>
        <v>9105.1</v>
      </c>
    </row>
    <row r="609" spans="1:16" ht="16.5" customHeight="1">
      <c r="A609" s="24"/>
      <c r="B609" s="24"/>
      <c r="C609" s="23"/>
      <c r="D609" s="23"/>
      <c r="E609" s="24"/>
      <c r="F609" s="11" t="s">
        <v>25</v>
      </c>
      <c r="G609" s="8">
        <f>SUM(H609:P609)</f>
        <v>0</v>
      </c>
      <c r="H609" s="8">
        <f t="shared" si="214"/>
        <v>0</v>
      </c>
      <c r="I609" s="8">
        <f t="shared" si="214"/>
        <v>0</v>
      </c>
      <c r="J609" s="8">
        <f t="shared" si="214"/>
        <v>0</v>
      </c>
      <c r="K609" s="8">
        <f t="shared" si="214"/>
        <v>0</v>
      </c>
      <c r="L609" s="8">
        <f t="shared" si="214"/>
        <v>0</v>
      </c>
      <c r="M609" s="8">
        <f t="shared" si="214"/>
        <v>0</v>
      </c>
      <c r="N609" s="8">
        <f t="shared" si="215"/>
        <v>0</v>
      </c>
      <c r="O609" s="8">
        <f t="shared" si="215"/>
        <v>0</v>
      </c>
      <c r="P609" s="8">
        <f t="shared" si="215"/>
        <v>0</v>
      </c>
    </row>
    <row r="610" spans="1:16" ht="7.5">
      <c r="A610" s="24" t="s">
        <v>274</v>
      </c>
      <c r="B610" s="24" t="s">
        <v>537</v>
      </c>
      <c r="C610" s="23" t="s">
        <v>32</v>
      </c>
      <c r="D610" s="23" t="s">
        <v>275</v>
      </c>
      <c r="E610" s="24" t="s">
        <v>443</v>
      </c>
      <c r="F610" s="11" t="s">
        <v>440</v>
      </c>
      <c r="G610" s="8">
        <f aca="true" t="shared" si="216" ref="G610:P610">G611+G612+G613</f>
        <v>6225.199999999999</v>
      </c>
      <c r="H610" s="8">
        <f t="shared" si="216"/>
        <v>1045.3</v>
      </c>
      <c r="I610" s="8">
        <f t="shared" si="216"/>
        <v>778.9</v>
      </c>
      <c r="J610" s="8">
        <f t="shared" si="216"/>
        <v>1205.2</v>
      </c>
      <c r="K610" s="8">
        <f t="shared" si="216"/>
        <v>889.5</v>
      </c>
      <c r="L610" s="8">
        <f t="shared" si="216"/>
        <v>785.9</v>
      </c>
      <c r="M610" s="8">
        <f t="shared" si="216"/>
        <v>578.9</v>
      </c>
      <c r="N610" s="8">
        <f t="shared" si="216"/>
        <v>289.1</v>
      </c>
      <c r="O610" s="8">
        <f t="shared" si="216"/>
        <v>326.2</v>
      </c>
      <c r="P610" s="8">
        <f t="shared" si="216"/>
        <v>326.2</v>
      </c>
    </row>
    <row r="611" spans="1:16" ht="7.5">
      <c r="A611" s="24"/>
      <c r="B611" s="24"/>
      <c r="C611" s="23"/>
      <c r="D611" s="23"/>
      <c r="E611" s="24"/>
      <c r="F611" s="11" t="s">
        <v>23</v>
      </c>
      <c r="G611" s="8">
        <f>SUM(H611:P611)</f>
        <v>0</v>
      </c>
      <c r="H611" s="8"/>
      <c r="I611" s="8"/>
      <c r="J611" s="8"/>
      <c r="K611" s="8"/>
      <c r="L611" s="8"/>
      <c r="M611" s="8"/>
      <c r="N611" s="8"/>
      <c r="O611" s="8"/>
      <c r="P611" s="8"/>
    </row>
    <row r="612" spans="1:16" ht="7.5">
      <c r="A612" s="24"/>
      <c r="B612" s="24"/>
      <c r="C612" s="23"/>
      <c r="D612" s="23"/>
      <c r="E612" s="24"/>
      <c r="F612" s="11" t="s">
        <v>24</v>
      </c>
      <c r="G612" s="8">
        <f>SUM(H612:P612)</f>
        <v>6225.199999999999</v>
      </c>
      <c r="H612" s="8">
        <v>1045.3</v>
      </c>
      <c r="I612" s="8">
        <v>778.9</v>
      </c>
      <c r="J612" s="8">
        <v>1205.2</v>
      </c>
      <c r="K612" s="8">
        <v>889.5</v>
      </c>
      <c r="L612" s="8">
        <v>785.9</v>
      </c>
      <c r="M612" s="8">
        <v>578.9</v>
      </c>
      <c r="N612" s="8">
        <v>289.1</v>
      </c>
      <c r="O612" s="8">
        <v>326.2</v>
      </c>
      <c r="P612" s="8">
        <f>O612</f>
        <v>326.2</v>
      </c>
    </row>
    <row r="613" spans="1:16" ht="7.5">
      <c r="A613" s="24"/>
      <c r="B613" s="24"/>
      <c r="C613" s="23"/>
      <c r="D613" s="23"/>
      <c r="E613" s="24"/>
      <c r="F613" s="11" t="s">
        <v>25</v>
      </c>
      <c r="G613" s="8">
        <f>SUM(H613:P613)</f>
        <v>0</v>
      </c>
      <c r="H613" s="8"/>
      <c r="I613" s="8"/>
      <c r="J613" s="8"/>
      <c r="K613" s="8"/>
      <c r="L613" s="8"/>
      <c r="M613" s="8"/>
      <c r="N613" s="8"/>
      <c r="O613" s="8"/>
      <c r="P613" s="8"/>
    </row>
    <row r="614" spans="1:16" ht="7.5">
      <c r="A614" s="24"/>
      <c r="B614" s="24"/>
      <c r="C614" s="23" t="s">
        <v>115</v>
      </c>
      <c r="D614" s="23"/>
      <c r="E614" s="24" t="s">
        <v>443</v>
      </c>
      <c r="F614" s="11" t="s">
        <v>440</v>
      </c>
      <c r="G614" s="8">
        <f aca="true" t="shared" si="217" ref="G614:P614">G615+G616+G617</f>
        <v>111073.10000000002</v>
      </c>
      <c r="H614" s="8">
        <f t="shared" si="217"/>
        <v>24947.1</v>
      </c>
      <c r="I614" s="8">
        <f t="shared" si="217"/>
        <v>20611.2</v>
      </c>
      <c r="J614" s="8">
        <f t="shared" si="217"/>
        <v>10869.1</v>
      </c>
      <c r="K614" s="8">
        <f t="shared" si="217"/>
        <v>10516.3</v>
      </c>
      <c r="L614" s="8">
        <f t="shared" si="217"/>
        <v>9053</v>
      </c>
      <c r="M614" s="8">
        <f t="shared" si="217"/>
        <v>8769.1</v>
      </c>
      <c r="N614" s="8">
        <f t="shared" si="217"/>
        <v>8769.1</v>
      </c>
      <c r="O614" s="8">
        <f t="shared" si="217"/>
        <v>8769.1</v>
      </c>
      <c r="P614" s="8">
        <f t="shared" si="217"/>
        <v>8769.1</v>
      </c>
    </row>
    <row r="615" spans="1:16" ht="7.5">
      <c r="A615" s="24"/>
      <c r="B615" s="24"/>
      <c r="C615" s="23"/>
      <c r="D615" s="23"/>
      <c r="E615" s="24"/>
      <c r="F615" s="11" t="s">
        <v>23</v>
      </c>
      <c r="G615" s="8">
        <f>SUM(H615:P615)</f>
        <v>0</v>
      </c>
      <c r="H615" s="8"/>
      <c r="I615" s="8"/>
      <c r="J615" s="8"/>
      <c r="K615" s="8"/>
      <c r="L615" s="8"/>
      <c r="M615" s="8"/>
      <c r="N615" s="8"/>
      <c r="O615" s="8"/>
      <c r="P615" s="8"/>
    </row>
    <row r="616" spans="1:16" ht="7.5">
      <c r="A616" s="24"/>
      <c r="B616" s="24"/>
      <c r="C616" s="23"/>
      <c r="D616" s="23"/>
      <c r="E616" s="24"/>
      <c r="F616" s="11" t="s">
        <v>24</v>
      </c>
      <c r="G616" s="8">
        <f>SUM(H616:P616)</f>
        <v>111073.10000000002</v>
      </c>
      <c r="H616" s="8">
        <v>24947.1</v>
      </c>
      <c r="I616" s="8">
        <v>20611.2</v>
      </c>
      <c r="J616" s="8">
        <v>10869.1</v>
      </c>
      <c r="K616" s="8">
        <v>10516.3</v>
      </c>
      <c r="L616" s="8">
        <v>9053</v>
      </c>
      <c r="M616" s="8">
        <v>8769.1</v>
      </c>
      <c r="N616" s="8">
        <f>M616</f>
        <v>8769.1</v>
      </c>
      <c r="O616" s="8">
        <f>N616</f>
        <v>8769.1</v>
      </c>
      <c r="P616" s="8">
        <f>O616</f>
        <v>8769.1</v>
      </c>
    </row>
    <row r="617" spans="1:16" ht="7.5">
      <c r="A617" s="24"/>
      <c r="B617" s="24"/>
      <c r="C617" s="23"/>
      <c r="D617" s="23"/>
      <c r="E617" s="24"/>
      <c r="F617" s="11" t="s">
        <v>25</v>
      </c>
      <c r="G617" s="8">
        <f>SUM(H617:P617)</f>
        <v>0</v>
      </c>
      <c r="H617" s="8"/>
      <c r="I617" s="8"/>
      <c r="J617" s="8"/>
      <c r="K617" s="8"/>
      <c r="L617" s="8"/>
      <c r="M617" s="8"/>
      <c r="N617" s="8"/>
      <c r="O617" s="8"/>
      <c r="P617" s="8"/>
    </row>
    <row r="618" spans="1:16" ht="7.5">
      <c r="A618" s="24"/>
      <c r="B618" s="24"/>
      <c r="C618" s="23" t="s">
        <v>41</v>
      </c>
      <c r="D618" s="23"/>
      <c r="E618" s="24" t="s">
        <v>452</v>
      </c>
      <c r="F618" s="11" t="s">
        <v>440</v>
      </c>
      <c r="G618" s="8">
        <f aca="true" t="shared" si="218" ref="G618:P618">G619+G620+G621</f>
        <v>137.70000000000002</v>
      </c>
      <c r="H618" s="8">
        <f t="shared" si="218"/>
        <v>13.8</v>
      </c>
      <c r="I618" s="8">
        <f t="shared" si="218"/>
        <v>0</v>
      </c>
      <c r="J618" s="8">
        <f t="shared" si="218"/>
        <v>28.8</v>
      </c>
      <c r="K618" s="8">
        <f t="shared" si="218"/>
        <v>25.7</v>
      </c>
      <c r="L618" s="8">
        <f t="shared" si="218"/>
        <v>23.7</v>
      </c>
      <c r="M618" s="8">
        <f t="shared" si="218"/>
        <v>17.4</v>
      </c>
      <c r="N618" s="8">
        <f t="shared" si="218"/>
        <v>8.7</v>
      </c>
      <c r="O618" s="8">
        <f t="shared" si="218"/>
        <v>9.8</v>
      </c>
      <c r="P618" s="8">
        <f t="shared" si="218"/>
        <v>9.8</v>
      </c>
    </row>
    <row r="619" spans="1:16" ht="7.5">
      <c r="A619" s="24"/>
      <c r="B619" s="24"/>
      <c r="C619" s="23"/>
      <c r="D619" s="23"/>
      <c r="E619" s="24"/>
      <c r="F619" s="11" t="s">
        <v>23</v>
      </c>
      <c r="G619" s="8">
        <f>SUM(H619:P619)</f>
        <v>0</v>
      </c>
      <c r="H619" s="8"/>
      <c r="I619" s="8"/>
      <c r="J619" s="8"/>
      <c r="K619" s="8"/>
      <c r="L619" s="8"/>
      <c r="M619" s="8"/>
      <c r="N619" s="8"/>
      <c r="O619" s="8"/>
      <c r="P619" s="8"/>
    </row>
    <row r="620" spans="1:16" ht="7.5">
      <c r="A620" s="24"/>
      <c r="B620" s="24"/>
      <c r="C620" s="23"/>
      <c r="D620" s="23"/>
      <c r="E620" s="24"/>
      <c r="F620" s="11" t="s">
        <v>24</v>
      </c>
      <c r="G620" s="8">
        <f>SUM(H620:P620)</f>
        <v>137.70000000000002</v>
      </c>
      <c r="H620" s="8">
        <v>13.8</v>
      </c>
      <c r="I620" s="8"/>
      <c r="J620" s="8">
        <v>28.8</v>
      </c>
      <c r="K620" s="8">
        <v>25.7</v>
      </c>
      <c r="L620" s="8">
        <v>23.7</v>
      </c>
      <c r="M620" s="8">
        <v>17.4</v>
      </c>
      <c r="N620" s="8">
        <v>8.7</v>
      </c>
      <c r="O620" s="8">
        <v>9.8</v>
      </c>
      <c r="P620" s="8">
        <f>O620</f>
        <v>9.8</v>
      </c>
    </row>
    <row r="621" spans="1:16" ht="7.5">
      <c r="A621" s="24"/>
      <c r="B621" s="24"/>
      <c r="C621" s="23"/>
      <c r="D621" s="23"/>
      <c r="E621" s="24"/>
      <c r="F621" s="11" t="s">
        <v>25</v>
      </c>
      <c r="G621" s="8">
        <f>SUM(H621:P621)</f>
        <v>0</v>
      </c>
      <c r="H621" s="8"/>
      <c r="I621" s="8"/>
      <c r="J621" s="8"/>
      <c r="K621" s="8"/>
      <c r="L621" s="8"/>
      <c r="M621" s="8"/>
      <c r="N621" s="8"/>
      <c r="O621" s="8"/>
      <c r="P621" s="8"/>
    </row>
    <row r="622" spans="1:16" ht="7.5">
      <c r="A622" s="24" t="s">
        <v>218</v>
      </c>
      <c r="B622" s="24" t="s">
        <v>479</v>
      </c>
      <c r="C622" s="23" t="s">
        <v>143</v>
      </c>
      <c r="D622" s="23" t="s">
        <v>219</v>
      </c>
      <c r="E622" s="24" t="s">
        <v>457</v>
      </c>
      <c r="F622" s="11" t="s">
        <v>440</v>
      </c>
      <c r="G622" s="8">
        <f>G623+G624+G625</f>
        <v>678596.6000000001</v>
      </c>
      <c r="H622" s="8">
        <f aca="true" t="shared" si="219" ref="H622:M622">H623+H624+H625</f>
        <v>277636.69999999995</v>
      </c>
      <c r="I622" s="8">
        <f t="shared" si="219"/>
        <v>157611.19999999998</v>
      </c>
      <c r="J622" s="8">
        <f t="shared" si="219"/>
        <v>218101.19999999998</v>
      </c>
      <c r="K622" s="8">
        <f t="shared" si="219"/>
        <v>3565.2</v>
      </c>
      <c r="L622" s="8">
        <f t="shared" si="219"/>
        <v>553.4</v>
      </c>
      <c r="M622" s="8">
        <f t="shared" si="219"/>
        <v>5079.1</v>
      </c>
      <c r="N622" s="8">
        <f>N623+N624+N625</f>
        <v>8246.5</v>
      </c>
      <c r="O622" s="8">
        <f>O623+O624+O625</f>
        <v>7803.3</v>
      </c>
      <c r="P622" s="8">
        <f>P623+P624+P625</f>
        <v>0</v>
      </c>
    </row>
    <row r="623" spans="1:16" ht="7.5">
      <c r="A623" s="24"/>
      <c r="B623" s="24"/>
      <c r="C623" s="23"/>
      <c r="D623" s="23"/>
      <c r="E623" s="24"/>
      <c r="F623" s="11" t="s">
        <v>23</v>
      </c>
      <c r="G623" s="8">
        <f>SUM(H623:P623)</f>
        <v>70008.4</v>
      </c>
      <c r="H623" s="8">
        <f aca="true" t="shared" si="220" ref="H623:P623">H627+H631+H635+H639+H647+H651+H655+H659+H643</f>
        <v>11374.099999999999</v>
      </c>
      <c r="I623" s="8">
        <f t="shared" si="220"/>
        <v>7984.8</v>
      </c>
      <c r="J623" s="8">
        <f t="shared" si="220"/>
        <v>26142.3</v>
      </c>
      <c r="K623" s="8">
        <f t="shared" si="220"/>
        <v>2824.9</v>
      </c>
      <c r="L623" s="8">
        <f t="shared" si="220"/>
        <v>553.4</v>
      </c>
      <c r="M623" s="8">
        <f t="shared" si="220"/>
        <v>5079.1</v>
      </c>
      <c r="N623" s="8">
        <f t="shared" si="220"/>
        <v>8246.5</v>
      </c>
      <c r="O623" s="8">
        <f t="shared" si="220"/>
        <v>7803.3</v>
      </c>
      <c r="P623" s="8">
        <f t="shared" si="220"/>
        <v>0</v>
      </c>
    </row>
    <row r="624" spans="1:16" ht="7.5">
      <c r="A624" s="24"/>
      <c r="B624" s="24"/>
      <c r="C624" s="23"/>
      <c r="D624" s="23"/>
      <c r="E624" s="24"/>
      <c r="F624" s="11" t="s">
        <v>24</v>
      </c>
      <c r="G624" s="8">
        <f>SUM(H624:P624)</f>
        <v>608588.2000000001</v>
      </c>
      <c r="H624" s="8">
        <f aca="true" t="shared" si="221" ref="H624:M625">H628+H632+H636+H640+H648+H652+H656+H660+H644</f>
        <v>266262.6</v>
      </c>
      <c r="I624" s="8">
        <f t="shared" si="221"/>
        <v>149626.4</v>
      </c>
      <c r="J624" s="8">
        <f t="shared" si="221"/>
        <v>191958.9</v>
      </c>
      <c r="K624" s="8">
        <f t="shared" si="221"/>
        <v>740.3</v>
      </c>
      <c r="L624" s="8">
        <f t="shared" si="221"/>
        <v>0</v>
      </c>
      <c r="M624" s="8">
        <f t="shared" si="221"/>
        <v>0</v>
      </c>
      <c r="N624" s="8">
        <f aca="true" t="shared" si="222" ref="N624:P625">N628+N632+N636+N640+N648+N652+N656+N660+N644</f>
        <v>0</v>
      </c>
      <c r="O624" s="8">
        <f t="shared" si="222"/>
        <v>0</v>
      </c>
      <c r="P624" s="8">
        <f t="shared" si="222"/>
        <v>0</v>
      </c>
    </row>
    <row r="625" spans="1:16" ht="21.75" customHeight="1">
      <c r="A625" s="24"/>
      <c r="B625" s="24"/>
      <c r="C625" s="23"/>
      <c r="D625" s="23"/>
      <c r="E625" s="24"/>
      <c r="F625" s="11" t="s">
        <v>25</v>
      </c>
      <c r="G625" s="8">
        <f>SUM(H625:P625)</f>
        <v>0</v>
      </c>
      <c r="H625" s="8">
        <f t="shared" si="221"/>
        <v>0</v>
      </c>
      <c r="I625" s="8">
        <f t="shared" si="221"/>
        <v>0</v>
      </c>
      <c r="J625" s="8">
        <f t="shared" si="221"/>
        <v>0</v>
      </c>
      <c r="K625" s="8">
        <f t="shared" si="221"/>
        <v>0</v>
      </c>
      <c r="L625" s="8">
        <f t="shared" si="221"/>
        <v>0</v>
      </c>
      <c r="M625" s="8">
        <f t="shared" si="221"/>
        <v>0</v>
      </c>
      <c r="N625" s="8">
        <f t="shared" si="222"/>
        <v>0</v>
      </c>
      <c r="O625" s="8">
        <f t="shared" si="222"/>
        <v>0</v>
      </c>
      <c r="P625" s="8">
        <f t="shared" si="222"/>
        <v>0</v>
      </c>
    </row>
    <row r="626" spans="1:16" ht="7.5">
      <c r="A626" s="24" t="s">
        <v>220</v>
      </c>
      <c r="B626" s="24" t="s">
        <v>562</v>
      </c>
      <c r="C626" s="23" t="s">
        <v>143</v>
      </c>
      <c r="D626" s="23" t="s">
        <v>221</v>
      </c>
      <c r="E626" s="24" t="s">
        <v>458</v>
      </c>
      <c r="F626" s="11" t="s">
        <v>440</v>
      </c>
      <c r="G626" s="8">
        <f aca="true" t="shared" si="223" ref="G626:P626">G627+G628+G629</f>
        <v>10485.400000000001</v>
      </c>
      <c r="H626" s="8">
        <f t="shared" si="223"/>
        <v>1401.9</v>
      </c>
      <c r="I626" s="8">
        <f t="shared" si="223"/>
        <v>0</v>
      </c>
      <c r="J626" s="8">
        <f t="shared" si="223"/>
        <v>1280.2</v>
      </c>
      <c r="K626" s="8">
        <f t="shared" si="223"/>
        <v>0</v>
      </c>
      <c r="L626" s="8">
        <f t="shared" si="223"/>
        <v>0</v>
      </c>
      <c r="M626" s="8">
        <f t="shared" si="223"/>
        <v>0</v>
      </c>
      <c r="N626" s="8">
        <f t="shared" si="223"/>
        <v>0</v>
      </c>
      <c r="O626" s="8">
        <f t="shared" si="223"/>
        <v>7803.3</v>
      </c>
      <c r="P626" s="8">
        <f t="shared" si="223"/>
        <v>0</v>
      </c>
    </row>
    <row r="627" spans="1:16" ht="7.5">
      <c r="A627" s="24"/>
      <c r="B627" s="24"/>
      <c r="C627" s="23"/>
      <c r="D627" s="23"/>
      <c r="E627" s="24"/>
      <c r="F627" s="11" t="s">
        <v>23</v>
      </c>
      <c r="G627" s="8">
        <f>SUM(H627:P627)</f>
        <v>10485.400000000001</v>
      </c>
      <c r="H627" s="8">
        <v>1401.9</v>
      </c>
      <c r="I627" s="8"/>
      <c r="J627" s="8">
        <v>1280.2</v>
      </c>
      <c r="K627" s="8"/>
      <c r="L627" s="8"/>
      <c r="M627" s="8"/>
      <c r="N627" s="8"/>
      <c r="O627" s="8">
        <v>7803.3</v>
      </c>
      <c r="P627" s="8"/>
    </row>
    <row r="628" spans="1:16" ht="7.5">
      <c r="A628" s="24"/>
      <c r="B628" s="24"/>
      <c r="C628" s="23"/>
      <c r="D628" s="23"/>
      <c r="E628" s="24"/>
      <c r="F628" s="11" t="s">
        <v>24</v>
      </c>
      <c r="G628" s="8">
        <f>SUM(H628:P628)</f>
        <v>0</v>
      </c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3.5" customHeight="1">
      <c r="A629" s="24"/>
      <c r="B629" s="24"/>
      <c r="C629" s="23"/>
      <c r="D629" s="23"/>
      <c r="E629" s="24"/>
      <c r="F629" s="11" t="s">
        <v>25</v>
      </c>
      <c r="G629" s="8">
        <f>SUM(H629:P629)</f>
        <v>0</v>
      </c>
      <c r="H629" s="8"/>
      <c r="I629" s="8"/>
      <c r="J629" s="8"/>
      <c r="K629" s="8"/>
      <c r="L629" s="8"/>
      <c r="M629" s="8"/>
      <c r="N629" s="8"/>
      <c r="O629" s="8"/>
      <c r="P629" s="8"/>
    </row>
    <row r="630" spans="1:16" ht="7.5">
      <c r="A630" s="24" t="s">
        <v>222</v>
      </c>
      <c r="B630" s="24" t="s">
        <v>538</v>
      </c>
      <c r="C630" s="23" t="s">
        <v>143</v>
      </c>
      <c r="D630" s="23" t="s">
        <v>223</v>
      </c>
      <c r="E630" s="24" t="s">
        <v>458</v>
      </c>
      <c r="F630" s="11" t="s">
        <v>440</v>
      </c>
      <c r="G630" s="8">
        <f aca="true" t="shared" si="224" ref="G630:N630">G631+G632+G633</f>
        <v>7696.4</v>
      </c>
      <c r="H630" s="8">
        <f t="shared" si="224"/>
        <v>901</v>
      </c>
      <c r="I630" s="8">
        <f t="shared" si="224"/>
        <v>0</v>
      </c>
      <c r="J630" s="8">
        <f t="shared" si="224"/>
        <v>6425.7</v>
      </c>
      <c r="K630" s="8">
        <f t="shared" si="224"/>
        <v>369.7</v>
      </c>
      <c r="L630" s="8">
        <f t="shared" si="224"/>
        <v>0</v>
      </c>
      <c r="M630" s="8">
        <f t="shared" si="224"/>
        <v>0</v>
      </c>
      <c r="N630" s="8">
        <f t="shared" si="224"/>
        <v>0</v>
      </c>
      <c r="O630" s="8">
        <v>0</v>
      </c>
      <c r="P630" s="8">
        <v>0</v>
      </c>
    </row>
    <row r="631" spans="1:16" ht="7.5">
      <c r="A631" s="24"/>
      <c r="B631" s="24"/>
      <c r="C631" s="23"/>
      <c r="D631" s="23"/>
      <c r="E631" s="24"/>
      <c r="F631" s="11" t="s">
        <v>23</v>
      </c>
      <c r="G631" s="8">
        <f>SUM(H631:P631)</f>
        <v>7696.4</v>
      </c>
      <c r="H631" s="8">
        <v>901</v>
      </c>
      <c r="I631" s="8"/>
      <c r="J631" s="8">
        <v>6425.7</v>
      </c>
      <c r="K631" s="8">
        <v>369.7</v>
      </c>
      <c r="L631" s="8"/>
      <c r="M631" s="8"/>
      <c r="N631" s="8"/>
      <c r="O631" s="8"/>
      <c r="P631" s="8"/>
    </row>
    <row r="632" spans="1:16" ht="7.5">
      <c r="A632" s="24"/>
      <c r="B632" s="24"/>
      <c r="C632" s="23"/>
      <c r="D632" s="23"/>
      <c r="E632" s="24"/>
      <c r="F632" s="11" t="s">
        <v>24</v>
      </c>
      <c r="G632" s="8">
        <f>SUM(H632:P632)</f>
        <v>0</v>
      </c>
      <c r="H632" s="8"/>
      <c r="I632" s="8"/>
      <c r="J632" s="8"/>
      <c r="K632" s="8"/>
      <c r="L632" s="8"/>
      <c r="M632" s="8"/>
      <c r="N632" s="8"/>
      <c r="O632" s="8"/>
      <c r="P632" s="8"/>
    </row>
    <row r="633" spans="1:16" ht="7.5">
      <c r="A633" s="24"/>
      <c r="B633" s="24"/>
      <c r="C633" s="23"/>
      <c r="D633" s="23"/>
      <c r="E633" s="24"/>
      <c r="F633" s="11" t="s">
        <v>25</v>
      </c>
      <c r="G633" s="8">
        <f>SUM(H633:P633)</f>
        <v>0</v>
      </c>
      <c r="H633" s="8"/>
      <c r="I633" s="8"/>
      <c r="J633" s="8"/>
      <c r="K633" s="8"/>
      <c r="L633" s="8"/>
      <c r="M633" s="8"/>
      <c r="N633" s="8"/>
      <c r="O633" s="8"/>
      <c r="P633" s="8"/>
    </row>
    <row r="634" spans="1:16" ht="7.5">
      <c r="A634" s="24" t="s">
        <v>224</v>
      </c>
      <c r="B634" s="24" t="s">
        <v>507</v>
      </c>
      <c r="C634" s="23" t="s">
        <v>143</v>
      </c>
      <c r="D634" s="23" t="s">
        <v>225</v>
      </c>
      <c r="E634" s="24" t="s">
        <v>454</v>
      </c>
      <c r="F634" s="11" t="s">
        <v>440</v>
      </c>
      <c r="G634" s="8">
        <f aca="true" t="shared" si="225" ref="G634:N634">G635+G636+G637</f>
        <v>948.1</v>
      </c>
      <c r="H634" s="8">
        <f t="shared" si="225"/>
        <v>53</v>
      </c>
      <c r="I634" s="8">
        <f t="shared" si="225"/>
        <v>895.1</v>
      </c>
      <c r="J634" s="8">
        <f t="shared" si="225"/>
        <v>0</v>
      </c>
      <c r="K634" s="8">
        <f t="shared" si="225"/>
        <v>0</v>
      </c>
      <c r="L634" s="8">
        <f t="shared" si="225"/>
        <v>0</v>
      </c>
      <c r="M634" s="8">
        <f t="shared" si="225"/>
        <v>0</v>
      </c>
      <c r="N634" s="8">
        <f t="shared" si="225"/>
        <v>0</v>
      </c>
      <c r="O634" s="8">
        <v>0</v>
      </c>
      <c r="P634" s="8">
        <v>0</v>
      </c>
    </row>
    <row r="635" spans="1:16" ht="7.5">
      <c r="A635" s="24"/>
      <c r="B635" s="24"/>
      <c r="C635" s="23"/>
      <c r="D635" s="23"/>
      <c r="E635" s="24"/>
      <c r="F635" s="11" t="s">
        <v>23</v>
      </c>
      <c r="G635" s="8">
        <f>SUM(H635:P635)</f>
        <v>948.1</v>
      </c>
      <c r="H635" s="8">
        <v>53</v>
      </c>
      <c r="I635" s="8">
        <v>895.1</v>
      </c>
      <c r="J635" s="8"/>
      <c r="K635" s="8"/>
      <c r="L635" s="8"/>
      <c r="M635" s="8"/>
      <c r="N635" s="8"/>
      <c r="O635" s="8"/>
      <c r="P635" s="8"/>
    </row>
    <row r="636" spans="1:16" ht="7.5">
      <c r="A636" s="24"/>
      <c r="B636" s="24"/>
      <c r="C636" s="23"/>
      <c r="D636" s="23"/>
      <c r="E636" s="24"/>
      <c r="F636" s="11" t="s">
        <v>24</v>
      </c>
      <c r="G636" s="8">
        <f>SUM(H636:P636)</f>
        <v>0</v>
      </c>
      <c r="H636" s="8"/>
      <c r="I636" s="8"/>
      <c r="J636" s="8"/>
      <c r="K636" s="8"/>
      <c r="L636" s="8"/>
      <c r="M636" s="8"/>
      <c r="N636" s="8"/>
      <c r="O636" s="8"/>
      <c r="P636" s="8"/>
    </row>
    <row r="637" spans="1:16" ht="17.25" customHeight="1">
      <c r="A637" s="24"/>
      <c r="B637" s="24"/>
      <c r="C637" s="23"/>
      <c r="D637" s="23"/>
      <c r="E637" s="24"/>
      <c r="F637" s="11" t="s">
        <v>25</v>
      </c>
      <c r="G637" s="8">
        <f>SUM(H637:P637)</f>
        <v>0</v>
      </c>
      <c r="H637" s="8"/>
      <c r="I637" s="8"/>
      <c r="J637" s="8"/>
      <c r="K637" s="8"/>
      <c r="L637" s="8"/>
      <c r="M637" s="8"/>
      <c r="N637" s="8"/>
      <c r="O637" s="8"/>
      <c r="P637" s="8"/>
    </row>
    <row r="638" spans="1:16" ht="7.5">
      <c r="A638" s="24" t="s">
        <v>226</v>
      </c>
      <c r="B638" s="24" t="s">
        <v>567</v>
      </c>
      <c r="C638" s="23" t="s">
        <v>143</v>
      </c>
      <c r="D638" s="23" t="s">
        <v>227</v>
      </c>
      <c r="E638" s="24" t="s">
        <v>458</v>
      </c>
      <c r="F638" s="11" t="s">
        <v>440</v>
      </c>
      <c r="G638" s="8">
        <f aca="true" t="shared" si="226" ref="G638:N638">G639+G640+G641</f>
        <v>8615.6</v>
      </c>
      <c r="H638" s="8">
        <f t="shared" si="226"/>
        <v>0</v>
      </c>
      <c r="I638" s="8">
        <f t="shared" si="226"/>
        <v>0</v>
      </c>
      <c r="J638" s="8">
        <f t="shared" si="226"/>
        <v>369.1</v>
      </c>
      <c r="K638" s="8">
        <f t="shared" si="226"/>
        <v>0</v>
      </c>
      <c r="L638" s="8">
        <f t="shared" si="226"/>
        <v>0</v>
      </c>
      <c r="M638" s="8">
        <f t="shared" si="226"/>
        <v>0</v>
      </c>
      <c r="N638" s="8">
        <f t="shared" si="226"/>
        <v>8246.5</v>
      </c>
      <c r="O638" s="8">
        <v>0</v>
      </c>
      <c r="P638" s="8">
        <v>0</v>
      </c>
    </row>
    <row r="639" spans="1:16" ht="7.5">
      <c r="A639" s="24"/>
      <c r="B639" s="24"/>
      <c r="C639" s="23"/>
      <c r="D639" s="23"/>
      <c r="E639" s="24"/>
      <c r="F639" s="11" t="s">
        <v>23</v>
      </c>
      <c r="G639" s="8">
        <f>SUM(H639:P639)</f>
        <v>8615.6</v>
      </c>
      <c r="H639" s="8"/>
      <c r="I639" s="8"/>
      <c r="J639" s="8">
        <v>369.1</v>
      </c>
      <c r="K639" s="8"/>
      <c r="L639" s="8"/>
      <c r="M639" s="8"/>
      <c r="N639" s="8">
        <v>8246.5</v>
      </c>
      <c r="O639" s="8"/>
      <c r="P639" s="8"/>
    </row>
    <row r="640" spans="1:16" ht="7.5">
      <c r="A640" s="24"/>
      <c r="B640" s="24"/>
      <c r="C640" s="23"/>
      <c r="D640" s="23"/>
      <c r="E640" s="24"/>
      <c r="F640" s="11" t="s">
        <v>24</v>
      </c>
      <c r="G640" s="8">
        <f>SUM(H640:P640)</f>
        <v>0</v>
      </c>
      <c r="H640" s="8"/>
      <c r="I640" s="8"/>
      <c r="J640" s="8"/>
      <c r="K640" s="8"/>
      <c r="L640" s="8"/>
      <c r="M640" s="8"/>
      <c r="N640" s="8"/>
      <c r="O640" s="8"/>
      <c r="P640" s="8"/>
    </row>
    <row r="641" spans="1:16" ht="7.5">
      <c r="A641" s="24"/>
      <c r="B641" s="24"/>
      <c r="C641" s="23"/>
      <c r="D641" s="23"/>
      <c r="E641" s="24"/>
      <c r="F641" s="11" t="s">
        <v>25</v>
      </c>
      <c r="G641" s="8">
        <f>SUM(H641:P641)</f>
        <v>0</v>
      </c>
      <c r="H641" s="8"/>
      <c r="I641" s="8"/>
      <c r="J641" s="8"/>
      <c r="K641" s="8"/>
      <c r="L641" s="8"/>
      <c r="M641" s="8"/>
      <c r="N641" s="8"/>
      <c r="O641" s="8"/>
      <c r="P641" s="8"/>
    </row>
    <row r="642" spans="1:16" ht="23.25">
      <c r="A642" s="20" t="s">
        <v>228</v>
      </c>
      <c r="B642" s="20" t="s">
        <v>564</v>
      </c>
      <c r="C642" s="17" t="s">
        <v>143</v>
      </c>
      <c r="D642" s="17" t="s">
        <v>229</v>
      </c>
      <c r="E642" s="24" t="s">
        <v>458</v>
      </c>
      <c r="F642" s="11" t="s">
        <v>440</v>
      </c>
      <c r="G642" s="8">
        <f aca="true" t="shared" si="227" ref="G642:N642">G643+G644+G645</f>
        <v>7305.1</v>
      </c>
      <c r="H642" s="8">
        <f t="shared" si="227"/>
        <v>1239.3</v>
      </c>
      <c r="I642" s="8">
        <f t="shared" si="227"/>
        <v>0</v>
      </c>
      <c r="J642" s="8">
        <f t="shared" si="227"/>
        <v>918.3</v>
      </c>
      <c r="K642" s="8">
        <f t="shared" si="227"/>
        <v>21</v>
      </c>
      <c r="L642" s="8">
        <f t="shared" si="227"/>
        <v>47.4</v>
      </c>
      <c r="M642" s="8">
        <f t="shared" si="227"/>
        <v>5079.1</v>
      </c>
      <c r="N642" s="8">
        <f t="shared" si="227"/>
        <v>0</v>
      </c>
      <c r="O642" s="8">
        <v>0</v>
      </c>
      <c r="P642" s="8">
        <v>0</v>
      </c>
    </row>
    <row r="643" spans="1:16" ht="7.5">
      <c r="A643" s="21"/>
      <c r="B643" s="21"/>
      <c r="C643" s="18"/>
      <c r="D643" s="18"/>
      <c r="E643" s="24"/>
      <c r="F643" s="11" t="s">
        <v>23</v>
      </c>
      <c r="G643" s="8">
        <f>SUM(H643:P643)</f>
        <v>7305.1</v>
      </c>
      <c r="H643" s="8">
        <v>1239.3</v>
      </c>
      <c r="I643" s="8"/>
      <c r="J643" s="8">
        <v>918.3</v>
      </c>
      <c r="K643" s="8">
        <v>21</v>
      </c>
      <c r="L643" s="8">
        <v>47.4</v>
      </c>
      <c r="M643" s="8">
        <v>5079.1</v>
      </c>
      <c r="N643" s="8"/>
      <c r="O643" s="8"/>
      <c r="P643" s="8"/>
    </row>
    <row r="644" spans="1:16" ht="7.5">
      <c r="A644" s="21"/>
      <c r="B644" s="21"/>
      <c r="C644" s="18"/>
      <c r="D644" s="18"/>
      <c r="E644" s="24"/>
      <c r="F644" s="11" t="s">
        <v>24</v>
      </c>
      <c r="G644" s="8">
        <f>SUM(H644:P644)</f>
        <v>0</v>
      </c>
      <c r="H644" s="8"/>
      <c r="I644" s="8"/>
      <c r="J644" s="8"/>
      <c r="K644" s="8"/>
      <c r="L644" s="8"/>
      <c r="M644" s="8"/>
      <c r="N644" s="8"/>
      <c r="O644" s="8"/>
      <c r="P644" s="8"/>
    </row>
    <row r="645" spans="1:16" ht="7.5">
      <c r="A645" s="22"/>
      <c r="B645" s="22"/>
      <c r="C645" s="19"/>
      <c r="D645" s="19"/>
      <c r="E645" s="24"/>
      <c r="F645" s="11" t="s">
        <v>25</v>
      </c>
      <c r="G645" s="8">
        <f>SUM(H645:P645)</f>
        <v>0</v>
      </c>
      <c r="H645" s="8"/>
      <c r="I645" s="8"/>
      <c r="J645" s="8"/>
      <c r="K645" s="8"/>
      <c r="L645" s="8"/>
      <c r="M645" s="8"/>
      <c r="N645" s="8"/>
      <c r="O645" s="8"/>
      <c r="P645" s="8"/>
    </row>
    <row r="646" spans="1:16" ht="7.5">
      <c r="A646" s="24" t="s">
        <v>230</v>
      </c>
      <c r="B646" s="24" t="s">
        <v>565</v>
      </c>
      <c r="C646" s="23" t="s">
        <v>143</v>
      </c>
      <c r="D646" s="23" t="s">
        <v>231</v>
      </c>
      <c r="E646" s="24" t="s">
        <v>458</v>
      </c>
      <c r="F646" s="11" t="s">
        <v>440</v>
      </c>
      <c r="G646" s="8">
        <f aca="true" t="shared" si="228" ref="G646:N646">G647+G648+G649</f>
        <v>1401.9</v>
      </c>
      <c r="H646" s="8">
        <f t="shared" si="228"/>
        <v>1401.9</v>
      </c>
      <c r="I646" s="8">
        <f t="shared" si="228"/>
        <v>0</v>
      </c>
      <c r="J646" s="8">
        <f t="shared" si="228"/>
        <v>0</v>
      </c>
      <c r="K646" s="8">
        <f t="shared" si="228"/>
        <v>0</v>
      </c>
      <c r="L646" s="8">
        <f t="shared" si="228"/>
        <v>0</v>
      </c>
      <c r="M646" s="8">
        <f t="shared" si="228"/>
        <v>0</v>
      </c>
      <c r="N646" s="8">
        <f t="shared" si="228"/>
        <v>0</v>
      </c>
      <c r="O646" s="8">
        <v>0</v>
      </c>
      <c r="P646" s="8">
        <v>0</v>
      </c>
    </row>
    <row r="647" spans="1:16" ht="7.5">
      <c r="A647" s="24"/>
      <c r="B647" s="24"/>
      <c r="C647" s="23"/>
      <c r="D647" s="23"/>
      <c r="E647" s="24"/>
      <c r="F647" s="11" t="s">
        <v>23</v>
      </c>
      <c r="G647" s="8">
        <f>SUM(H647:P647)</f>
        <v>1401.9</v>
      </c>
      <c r="H647" s="8">
        <v>1401.9</v>
      </c>
      <c r="I647" s="8"/>
      <c r="J647" s="8"/>
      <c r="K647" s="8"/>
      <c r="L647" s="8"/>
      <c r="M647" s="8"/>
      <c r="N647" s="8"/>
      <c r="O647" s="8"/>
      <c r="P647" s="8"/>
    </row>
    <row r="648" spans="1:16" ht="7.5">
      <c r="A648" s="24"/>
      <c r="B648" s="24"/>
      <c r="C648" s="23"/>
      <c r="D648" s="23"/>
      <c r="E648" s="24"/>
      <c r="F648" s="11" t="s">
        <v>24</v>
      </c>
      <c r="G648" s="8">
        <f>SUM(H648:P648)</f>
        <v>0</v>
      </c>
      <c r="H648" s="8"/>
      <c r="I648" s="8"/>
      <c r="J648" s="8"/>
      <c r="K648" s="8"/>
      <c r="L648" s="8"/>
      <c r="M648" s="8"/>
      <c r="N648" s="8"/>
      <c r="O648" s="8"/>
      <c r="P648" s="8"/>
    </row>
    <row r="649" spans="1:16" ht="9.75" customHeight="1">
      <c r="A649" s="24"/>
      <c r="B649" s="24"/>
      <c r="C649" s="23"/>
      <c r="D649" s="23"/>
      <c r="E649" s="24"/>
      <c r="F649" s="11" t="s">
        <v>25</v>
      </c>
      <c r="G649" s="8">
        <f>SUM(H649:P649)</f>
        <v>0</v>
      </c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7.5">
      <c r="A650" s="24" t="s">
        <v>232</v>
      </c>
      <c r="B650" s="24" t="s">
        <v>480</v>
      </c>
      <c r="C650" s="23" t="s">
        <v>143</v>
      </c>
      <c r="D650" s="23" t="s">
        <v>233</v>
      </c>
      <c r="E650" s="24" t="s">
        <v>458</v>
      </c>
      <c r="F650" s="11" t="s">
        <v>440</v>
      </c>
      <c r="G650" s="8">
        <f aca="true" t="shared" si="229" ref="G650:N650">G651+G652+G653</f>
        <v>628460.5</v>
      </c>
      <c r="H650" s="8">
        <f t="shared" si="229"/>
        <v>272639.6</v>
      </c>
      <c r="I650" s="8">
        <f t="shared" si="229"/>
        <v>156716.1</v>
      </c>
      <c r="J650" s="8">
        <f t="shared" si="229"/>
        <v>197911.5</v>
      </c>
      <c r="K650" s="8">
        <f t="shared" si="229"/>
        <v>1193.3</v>
      </c>
      <c r="L650" s="8">
        <f t="shared" si="229"/>
        <v>0</v>
      </c>
      <c r="M650" s="8">
        <f t="shared" si="229"/>
        <v>0</v>
      </c>
      <c r="N650" s="8">
        <f t="shared" si="229"/>
        <v>0</v>
      </c>
      <c r="O650" s="8">
        <v>0</v>
      </c>
      <c r="P650" s="8">
        <v>0</v>
      </c>
    </row>
    <row r="651" spans="1:16" ht="7.5">
      <c r="A651" s="24"/>
      <c r="B651" s="24"/>
      <c r="C651" s="23"/>
      <c r="D651" s="23"/>
      <c r="E651" s="24"/>
      <c r="F651" s="11" t="s">
        <v>23</v>
      </c>
      <c r="G651" s="8">
        <f>SUM(H651:P651)</f>
        <v>31068.7</v>
      </c>
      <c r="H651" s="8">
        <v>6377</v>
      </c>
      <c r="I651" s="8">
        <v>7089.7</v>
      </c>
      <c r="J651" s="8">
        <v>17149</v>
      </c>
      <c r="K651" s="8">
        <v>453</v>
      </c>
      <c r="L651" s="8"/>
      <c r="M651" s="8"/>
      <c r="N651" s="8"/>
      <c r="O651" s="8"/>
      <c r="P651" s="8"/>
    </row>
    <row r="652" spans="1:16" ht="7.5">
      <c r="A652" s="24"/>
      <c r="B652" s="24"/>
      <c r="C652" s="23"/>
      <c r="D652" s="23"/>
      <c r="E652" s="24"/>
      <c r="F652" s="11" t="s">
        <v>24</v>
      </c>
      <c r="G652" s="8">
        <f>SUM(H652:P652)</f>
        <v>597391.8</v>
      </c>
      <c r="H652" s="8">
        <v>266262.6</v>
      </c>
      <c r="I652" s="8">
        <v>149626.4</v>
      </c>
      <c r="J652" s="8">
        <v>180762.5</v>
      </c>
      <c r="K652" s="8">
        <v>740.3</v>
      </c>
      <c r="L652" s="8"/>
      <c r="M652" s="8"/>
      <c r="N652" s="8"/>
      <c r="O652" s="8"/>
      <c r="P652" s="8"/>
    </row>
    <row r="653" spans="1:16" ht="48" customHeight="1">
      <c r="A653" s="24"/>
      <c r="B653" s="24"/>
      <c r="C653" s="23"/>
      <c r="D653" s="23"/>
      <c r="E653" s="24"/>
      <c r="F653" s="11" t="s">
        <v>25</v>
      </c>
      <c r="G653" s="8">
        <f>SUM(H653:P653)</f>
        <v>0</v>
      </c>
      <c r="H653" s="8"/>
      <c r="I653" s="8"/>
      <c r="J653" s="8"/>
      <c r="K653" s="8"/>
      <c r="L653" s="8"/>
      <c r="M653" s="8"/>
      <c r="N653" s="8"/>
      <c r="O653" s="8"/>
      <c r="P653" s="8"/>
    </row>
    <row r="654" spans="1:16" ht="7.5">
      <c r="A654" s="24" t="s">
        <v>234</v>
      </c>
      <c r="B654" s="24" t="s">
        <v>568</v>
      </c>
      <c r="C654" s="23" t="s">
        <v>143</v>
      </c>
      <c r="D654" s="23" t="s">
        <v>235</v>
      </c>
      <c r="E654" s="24" t="s">
        <v>458</v>
      </c>
      <c r="F654" s="11" t="s">
        <v>440</v>
      </c>
      <c r="G654" s="8">
        <f aca="true" t="shared" si="230" ref="G654:N654">G655+G656+G657</f>
        <v>11196.4</v>
      </c>
      <c r="H654" s="8">
        <f t="shared" si="230"/>
        <v>0</v>
      </c>
      <c r="I654" s="8">
        <f t="shared" si="230"/>
        <v>0</v>
      </c>
      <c r="J654" s="8">
        <f t="shared" si="230"/>
        <v>11196.4</v>
      </c>
      <c r="K654" s="8">
        <f t="shared" si="230"/>
        <v>0</v>
      </c>
      <c r="L654" s="8">
        <f t="shared" si="230"/>
        <v>0</v>
      </c>
      <c r="M654" s="8">
        <f t="shared" si="230"/>
        <v>0</v>
      </c>
      <c r="N654" s="8">
        <f t="shared" si="230"/>
        <v>0</v>
      </c>
      <c r="O654" s="8">
        <v>0</v>
      </c>
      <c r="P654" s="8">
        <v>0</v>
      </c>
    </row>
    <row r="655" spans="1:16" ht="7.5">
      <c r="A655" s="24"/>
      <c r="B655" s="24"/>
      <c r="C655" s="23"/>
      <c r="D655" s="23"/>
      <c r="E655" s="24"/>
      <c r="F655" s="11" t="s">
        <v>23</v>
      </c>
      <c r="G655" s="8">
        <f>SUM(H655:P655)</f>
        <v>0</v>
      </c>
      <c r="H655" s="8"/>
      <c r="I655" s="8"/>
      <c r="J655" s="8"/>
      <c r="K655" s="8"/>
      <c r="L655" s="8"/>
      <c r="M655" s="8"/>
      <c r="N655" s="8"/>
      <c r="O655" s="8"/>
      <c r="P655" s="8"/>
    </row>
    <row r="656" spans="1:16" ht="7.5">
      <c r="A656" s="24"/>
      <c r="B656" s="24"/>
      <c r="C656" s="23"/>
      <c r="D656" s="23"/>
      <c r="E656" s="24"/>
      <c r="F656" s="11" t="s">
        <v>24</v>
      </c>
      <c r="G656" s="8">
        <f>SUM(H656:P656)</f>
        <v>11196.4</v>
      </c>
      <c r="H656" s="8"/>
      <c r="I656" s="8"/>
      <c r="J656" s="8">
        <v>11196.4</v>
      </c>
      <c r="K656" s="8"/>
      <c r="L656" s="8"/>
      <c r="M656" s="8"/>
      <c r="N656" s="8"/>
      <c r="O656" s="8"/>
      <c r="P656" s="8"/>
    </row>
    <row r="657" spans="1:16" ht="18" customHeight="1">
      <c r="A657" s="24"/>
      <c r="B657" s="24"/>
      <c r="C657" s="23"/>
      <c r="D657" s="23"/>
      <c r="E657" s="24"/>
      <c r="F657" s="11" t="s">
        <v>25</v>
      </c>
      <c r="G657" s="8">
        <f>SUM(H657:P657)</f>
        <v>0</v>
      </c>
      <c r="H657" s="8"/>
      <c r="I657" s="8"/>
      <c r="J657" s="8"/>
      <c r="K657" s="8"/>
      <c r="L657" s="8"/>
      <c r="M657" s="8"/>
      <c r="N657" s="8"/>
      <c r="O657" s="8"/>
      <c r="P657" s="8"/>
    </row>
    <row r="658" spans="1:16" ht="7.5">
      <c r="A658" s="24" t="s">
        <v>236</v>
      </c>
      <c r="B658" s="24" t="s">
        <v>566</v>
      </c>
      <c r="C658" s="23" t="s">
        <v>143</v>
      </c>
      <c r="D658" s="23" t="s">
        <v>237</v>
      </c>
      <c r="E658" s="24" t="s">
        <v>458</v>
      </c>
      <c r="F658" s="11" t="s">
        <v>440</v>
      </c>
      <c r="G658" s="8">
        <f aca="true" t="shared" si="231" ref="G658:N658">G659+G660+G661</f>
        <v>2487.2</v>
      </c>
      <c r="H658" s="8">
        <f t="shared" si="231"/>
        <v>0</v>
      </c>
      <c r="I658" s="8">
        <f t="shared" si="231"/>
        <v>0</v>
      </c>
      <c r="J658" s="8">
        <f t="shared" si="231"/>
        <v>0</v>
      </c>
      <c r="K658" s="8">
        <f t="shared" si="231"/>
        <v>1981.2</v>
      </c>
      <c r="L658" s="8">
        <f t="shared" si="231"/>
        <v>506</v>
      </c>
      <c r="M658" s="8">
        <f t="shared" si="231"/>
        <v>0</v>
      </c>
      <c r="N658" s="8">
        <f t="shared" si="231"/>
        <v>0</v>
      </c>
      <c r="O658" s="8">
        <v>0</v>
      </c>
      <c r="P658" s="8">
        <v>0</v>
      </c>
    </row>
    <row r="659" spans="1:16" ht="7.5">
      <c r="A659" s="24"/>
      <c r="B659" s="24"/>
      <c r="C659" s="23"/>
      <c r="D659" s="23"/>
      <c r="E659" s="24"/>
      <c r="F659" s="11" t="s">
        <v>23</v>
      </c>
      <c r="G659" s="8">
        <f>SUM(H659:P659)</f>
        <v>2487.2</v>
      </c>
      <c r="H659" s="8">
        <f>H663+H667+H671</f>
        <v>0</v>
      </c>
      <c r="I659" s="8">
        <f aca="true" t="shared" si="232" ref="I659:N659">I663+I667+I671</f>
        <v>0</v>
      </c>
      <c r="J659" s="8">
        <f t="shared" si="232"/>
        <v>0</v>
      </c>
      <c r="K659" s="8">
        <f t="shared" si="232"/>
        <v>1981.2</v>
      </c>
      <c r="L659" s="8">
        <f t="shared" si="232"/>
        <v>506</v>
      </c>
      <c r="M659" s="8">
        <f t="shared" si="232"/>
        <v>0</v>
      </c>
      <c r="N659" s="8">
        <f t="shared" si="232"/>
        <v>0</v>
      </c>
      <c r="O659" s="8">
        <v>0</v>
      </c>
      <c r="P659" s="8">
        <v>0</v>
      </c>
    </row>
    <row r="660" spans="1:16" ht="7.5">
      <c r="A660" s="24"/>
      <c r="B660" s="24"/>
      <c r="C660" s="23"/>
      <c r="D660" s="23"/>
      <c r="E660" s="24"/>
      <c r="F660" s="11" t="s">
        <v>24</v>
      </c>
      <c r="G660" s="8">
        <f>SUM(H660:P660)</f>
        <v>0</v>
      </c>
      <c r="H660" s="8">
        <f aca="true" t="shared" si="233" ref="H660:N661">H664+H668+H672</f>
        <v>0</v>
      </c>
      <c r="I660" s="8">
        <f t="shared" si="233"/>
        <v>0</v>
      </c>
      <c r="J660" s="8">
        <f t="shared" si="233"/>
        <v>0</v>
      </c>
      <c r="K660" s="8">
        <f t="shared" si="233"/>
        <v>0</v>
      </c>
      <c r="L660" s="8">
        <f t="shared" si="233"/>
        <v>0</v>
      </c>
      <c r="M660" s="8">
        <f t="shared" si="233"/>
        <v>0</v>
      </c>
      <c r="N660" s="8">
        <f t="shared" si="233"/>
        <v>0</v>
      </c>
      <c r="O660" s="8">
        <v>0</v>
      </c>
      <c r="P660" s="8">
        <v>0</v>
      </c>
    </row>
    <row r="661" spans="1:16" ht="9" customHeight="1">
      <c r="A661" s="24"/>
      <c r="B661" s="24"/>
      <c r="C661" s="23"/>
      <c r="D661" s="23"/>
      <c r="E661" s="24"/>
      <c r="F661" s="11" t="s">
        <v>25</v>
      </c>
      <c r="G661" s="8">
        <f>SUM(H661:P661)</f>
        <v>0</v>
      </c>
      <c r="H661" s="8">
        <f t="shared" si="233"/>
        <v>0</v>
      </c>
      <c r="I661" s="8">
        <f t="shared" si="233"/>
        <v>0</v>
      </c>
      <c r="J661" s="8">
        <f t="shared" si="233"/>
        <v>0</v>
      </c>
      <c r="K661" s="8">
        <f t="shared" si="233"/>
        <v>0</v>
      </c>
      <c r="L661" s="8">
        <f t="shared" si="233"/>
        <v>0</v>
      </c>
      <c r="M661" s="8">
        <f t="shared" si="233"/>
        <v>0</v>
      </c>
      <c r="N661" s="8">
        <f t="shared" si="233"/>
        <v>0</v>
      </c>
      <c r="O661" s="8">
        <v>0</v>
      </c>
      <c r="P661" s="8">
        <v>0</v>
      </c>
    </row>
    <row r="662" spans="1:16" ht="7.5">
      <c r="A662" s="24" t="s">
        <v>397</v>
      </c>
      <c r="B662" s="24" t="s">
        <v>567</v>
      </c>
      <c r="C662" s="23" t="s">
        <v>143</v>
      </c>
      <c r="D662" s="23" t="s">
        <v>237</v>
      </c>
      <c r="E662" s="24" t="s">
        <v>458</v>
      </c>
      <c r="F662" s="11" t="s">
        <v>440</v>
      </c>
      <c r="G662" s="8">
        <f aca="true" t="shared" si="234" ref="G662:N662">G663+G664+G665</f>
        <v>1075.2</v>
      </c>
      <c r="H662" s="8">
        <f t="shared" si="234"/>
        <v>0</v>
      </c>
      <c r="I662" s="8">
        <f t="shared" si="234"/>
        <v>0</v>
      </c>
      <c r="J662" s="8">
        <f t="shared" si="234"/>
        <v>0</v>
      </c>
      <c r="K662" s="8">
        <f t="shared" si="234"/>
        <v>1075.2</v>
      </c>
      <c r="L662" s="8">
        <f t="shared" si="234"/>
        <v>0</v>
      </c>
      <c r="M662" s="8">
        <f t="shared" si="234"/>
        <v>0</v>
      </c>
      <c r="N662" s="8">
        <f t="shared" si="234"/>
        <v>0</v>
      </c>
      <c r="O662" s="8">
        <v>0</v>
      </c>
      <c r="P662" s="8">
        <v>0</v>
      </c>
    </row>
    <row r="663" spans="1:16" ht="7.5">
      <c r="A663" s="24"/>
      <c r="B663" s="24"/>
      <c r="C663" s="23"/>
      <c r="D663" s="23"/>
      <c r="E663" s="24"/>
      <c r="F663" s="11" t="s">
        <v>23</v>
      </c>
      <c r="G663" s="8">
        <f>SUM(H663:P663)</f>
        <v>1075.2</v>
      </c>
      <c r="H663" s="8"/>
      <c r="I663" s="8"/>
      <c r="J663" s="8"/>
      <c r="K663" s="8">
        <v>1075.2</v>
      </c>
      <c r="L663" s="8"/>
      <c r="M663" s="8"/>
      <c r="N663" s="8"/>
      <c r="O663" s="8"/>
      <c r="P663" s="8"/>
    </row>
    <row r="664" spans="1:16" ht="7.5">
      <c r="A664" s="24"/>
      <c r="B664" s="24"/>
      <c r="C664" s="23"/>
      <c r="D664" s="23"/>
      <c r="E664" s="24"/>
      <c r="F664" s="11" t="s">
        <v>24</v>
      </c>
      <c r="G664" s="8">
        <f>SUM(H664:P664)</f>
        <v>0</v>
      </c>
      <c r="H664" s="8"/>
      <c r="I664" s="8"/>
      <c r="J664" s="8"/>
      <c r="K664" s="8"/>
      <c r="L664" s="8"/>
      <c r="M664" s="8"/>
      <c r="N664" s="8"/>
      <c r="O664" s="8"/>
      <c r="P664" s="8"/>
    </row>
    <row r="665" spans="1:16" ht="7.5">
      <c r="A665" s="24"/>
      <c r="B665" s="24"/>
      <c r="C665" s="23"/>
      <c r="D665" s="23"/>
      <c r="E665" s="24"/>
      <c r="F665" s="11" t="s">
        <v>25</v>
      </c>
      <c r="G665" s="8">
        <f>SUM(H665:P665)</f>
        <v>0</v>
      </c>
      <c r="H665" s="8"/>
      <c r="I665" s="8"/>
      <c r="J665" s="8"/>
      <c r="K665" s="8"/>
      <c r="L665" s="8"/>
      <c r="M665" s="8"/>
      <c r="N665" s="8"/>
      <c r="O665" s="8"/>
      <c r="P665" s="8"/>
    </row>
    <row r="666" spans="1:16" ht="7.5">
      <c r="A666" s="24" t="s">
        <v>398</v>
      </c>
      <c r="B666" s="24" t="s">
        <v>569</v>
      </c>
      <c r="C666" s="23" t="s">
        <v>143</v>
      </c>
      <c r="D666" s="23" t="s">
        <v>237</v>
      </c>
      <c r="E666" s="24" t="s">
        <v>458</v>
      </c>
      <c r="F666" s="11" t="s">
        <v>440</v>
      </c>
      <c r="G666" s="8">
        <f aca="true" t="shared" si="235" ref="G666:N666">G667+G668+G669</f>
        <v>400</v>
      </c>
      <c r="H666" s="8">
        <f t="shared" si="235"/>
        <v>0</v>
      </c>
      <c r="I666" s="8">
        <f t="shared" si="235"/>
        <v>0</v>
      </c>
      <c r="J666" s="8">
        <f t="shared" si="235"/>
        <v>0</v>
      </c>
      <c r="K666" s="8">
        <f t="shared" si="235"/>
        <v>400</v>
      </c>
      <c r="L666" s="8">
        <f t="shared" si="235"/>
        <v>0</v>
      </c>
      <c r="M666" s="8">
        <f t="shared" si="235"/>
        <v>0</v>
      </c>
      <c r="N666" s="8">
        <f t="shared" si="235"/>
        <v>0</v>
      </c>
      <c r="O666" s="8">
        <v>0</v>
      </c>
      <c r="P666" s="8">
        <v>0</v>
      </c>
    </row>
    <row r="667" spans="1:16" ht="7.5">
      <c r="A667" s="24"/>
      <c r="B667" s="24"/>
      <c r="C667" s="23"/>
      <c r="D667" s="23"/>
      <c r="E667" s="24"/>
      <c r="F667" s="11" t="s">
        <v>23</v>
      </c>
      <c r="G667" s="8">
        <f>SUM(H667:P667)</f>
        <v>400</v>
      </c>
      <c r="H667" s="8"/>
      <c r="I667" s="8"/>
      <c r="J667" s="8"/>
      <c r="K667" s="8">
        <v>400</v>
      </c>
      <c r="L667" s="8"/>
      <c r="M667" s="8"/>
      <c r="N667" s="8"/>
      <c r="O667" s="8"/>
      <c r="P667" s="8"/>
    </row>
    <row r="668" spans="1:16" ht="7.5">
      <c r="A668" s="24"/>
      <c r="B668" s="24"/>
      <c r="C668" s="23"/>
      <c r="D668" s="23"/>
      <c r="E668" s="24"/>
      <c r="F668" s="11" t="s">
        <v>24</v>
      </c>
      <c r="G668" s="8">
        <f>SUM(H668:P668)</f>
        <v>0</v>
      </c>
      <c r="H668" s="8"/>
      <c r="I668" s="8"/>
      <c r="J668" s="8"/>
      <c r="K668" s="8"/>
      <c r="L668" s="8"/>
      <c r="M668" s="8"/>
      <c r="N668" s="8"/>
      <c r="O668" s="8"/>
      <c r="P668" s="8"/>
    </row>
    <row r="669" spans="1:16" ht="7.5">
      <c r="A669" s="24"/>
      <c r="B669" s="24"/>
      <c r="C669" s="23"/>
      <c r="D669" s="23"/>
      <c r="E669" s="24"/>
      <c r="F669" s="11" t="s">
        <v>25</v>
      </c>
      <c r="G669" s="8">
        <f>SUM(H669:P669)</f>
        <v>0</v>
      </c>
      <c r="H669" s="8"/>
      <c r="I669" s="8"/>
      <c r="J669" s="8"/>
      <c r="K669" s="8"/>
      <c r="L669" s="8"/>
      <c r="M669" s="8"/>
      <c r="N669" s="8"/>
      <c r="O669" s="8"/>
      <c r="P669" s="8"/>
    </row>
    <row r="670" spans="1:16" ht="7.5">
      <c r="A670" s="24" t="s">
        <v>399</v>
      </c>
      <c r="B670" s="24" t="s">
        <v>570</v>
      </c>
      <c r="C670" s="23" t="s">
        <v>143</v>
      </c>
      <c r="D670" s="23" t="s">
        <v>237</v>
      </c>
      <c r="E670" s="24" t="s">
        <v>458</v>
      </c>
      <c r="F670" s="11" t="s">
        <v>440</v>
      </c>
      <c r="G670" s="8">
        <f aca="true" t="shared" si="236" ref="G670:N670">G671+G672+G673</f>
        <v>1012</v>
      </c>
      <c r="H670" s="8">
        <f t="shared" si="236"/>
        <v>0</v>
      </c>
      <c r="I670" s="8">
        <f t="shared" si="236"/>
        <v>0</v>
      </c>
      <c r="J670" s="8">
        <f t="shared" si="236"/>
        <v>0</v>
      </c>
      <c r="K670" s="8">
        <f t="shared" si="236"/>
        <v>506</v>
      </c>
      <c r="L670" s="8">
        <f t="shared" si="236"/>
        <v>506</v>
      </c>
      <c r="M670" s="8">
        <f t="shared" si="236"/>
        <v>0</v>
      </c>
      <c r="N670" s="8">
        <f t="shared" si="236"/>
        <v>0</v>
      </c>
      <c r="O670" s="8">
        <v>0</v>
      </c>
      <c r="P670" s="8">
        <v>0</v>
      </c>
    </row>
    <row r="671" spans="1:16" ht="7.5">
      <c r="A671" s="24"/>
      <c r="B671" s="24"/>
      <c r="C671" s="23"/>
      <c r="D671" s="23"/>
      <c r="E671" s="24"/>
      <c r="F671" s="11" t="s">
        <v>23</v>
      </c>
      <c r="G671" s="8">
        <f>SUM(H671:P671)</f>
        <v>1012</v>
      </c>
      <c r="H671" s="8"/>
      <c r="I671" s="8"/>
      <c r="J671" s="8"/>
      <c r="K671" s="8">
        <v>506</v>
      </c>
      <c r="L671" s="8">
        <v>506</v>
      </c>
      <c r="M671" s="8"/>
      <c r="N671" s="8"/>
      <c r="O671" s="8"/>
      <c r="P671" s="8"/>
    </row>
    <row r="672" spans="1:16" ht="7.5">
      <c r="A672" s="24"/>
      <c r="B672" s="24"/>
      <c r="C672" s="23"/>
      <c r="D672" s="23"/>
      <c r="E672" s="24"/>
      <c r="F672" s="11" t="s">
        <v>24</v>
      </c>
      <c r="G672" s="8">
        <f>SUM(H672:P672)</f>
        <v>0</v>
      </c>
      <c r="H672" s="8"/>
      <c r="I672" s="8"/>
      <c r="J672" s="8"/>
      <c r="K672" s="8"/>
      <c r="L672" s="8"/>
      <c r="M672" s="8"/>
      <c r="N672" s="8"/>
      <c r="O672" s="8"/>
      <c r="P672" s="8"/>
    </row>
    <row r="673" spans="1:16" ht="13.5" customHeight="1">
      <c r="A673" s="24"/>
      <c r="B673" s="24"/>
      <c r="C673" s="23"/>
      <c r="D673" s="23"/>
      <c r="E673" s="24"/>
      <c r="F673" s="11" t="s">
        <v>25</v>
      </c>
      <c r="G673" s="8">
        <f>SUM(H673:P673)</f>
        <v>0</v>
      </c>
      <c r="H673" s="8"/>
      <c r="I673" s="8"/>
      <c r="J673" s="8"/>
      <c r="K673" s="8"/>
      <c r="L673" s="8"/>
      <c r="M673" s="8"/>
      <c r="N673" s="8"/>
      <c r="O673" s="8"/>
      <c r="P673" s="8"/>
    </row>
    <row r="674" spans="1:16" ht="7.5">
      <c r="A674" s="24" t="s">
        <v>238</v>
      </c>
      <c r="B674" s="24" t="s">
        <v>508</v>
      </c>
      <c r="C674" s="23" t="s">
        <v>143</v>
      </c>
      <c r="D674" s="23" t="s">
        <v>239</v>
      </c>
      <c r="E674" s="24" t="s">
        <v>443</v>
      </c>
      <c r="F674" s="11" t="s">
        <v>440</v>
      </c>
      <c r="G674" s="8">
        <f aca="true" t="shared" si="237" ref="G674:N674">G675+G676+G677</f>
        <v>12610.400000000001</v>
      </c>
      <c r="H674" s="8">
        <f t="shared" si="237"/>
        <v>1802.8</v>
      </c>
      <c r="I674" s="8">
        <f t="shared" si="237"/>
        <v>1802.8</v>
      </c>
      <c r="J674" s="8">
        <f t="shared" si="237"/>
        <v>1802.8</v>
      </c>
      <c r="K674" s="8">
        <f t="shared" si="237"/>
        <v>3401.2</v>
      </c>
      <c r="L674" s="8">
        <f t="shared" si="237"/>
        <v>3401.2</v>
      </c>
      <c r="M674" s="8">
        <f t="shared" si="237"/>
        <v>399.6</v>
      </c>
      <c r="N674" s="8">
        <f t="shared" si="237"/>
        <v>0</v>
      </c>
      <c r="O674" s="8">
        <v>0</v>
      </c>
      <c r="P674" s="8">
        <v>0</v>
      </c>
    </row>
    <row r="675" spans="1:16" ht="7.5">
      <c r="A675" s="24"/>
      <c r="B675" s="24"/>
      <c r="C675" s="23"/>
      <c r="D675" s="23"/>
      <c r="E675" s="24"/>
      <c r="F675" s="11" t="s">
        <v>23</v>
      </c>
      <c r="G675" s="8">
        <f>SUM(H675:P675)</f>
        <v>1198.8000000000002</v>
      </c>
      <c r="H675" s="8">
        <f>H679+H683</f>
        <v>0</v>
      </c>
      <c r="I675" s="8">
        <f aca="true" t="shared" si="238" ref="I675:N675">I679+I683</f>
        <v>0</v>
      </c>
      <c r="J675" s="8">
        <f t="shared" si="238"/>
        <v>0</v>
      </c>
      <c r="K675" s="8">
        <f t="shared" si="238"/>
        <v>399.6</v>
      </c>
      <c r="L675" s="8">
        <f t="shared" si="238"/>
        <v>399.6</v>
      </c>
      <c r="M675" s="8">
        <f t="shared" si="238"/>
        <v>399.6</v>
      </c>
      <c r="N675" s="8">
        <f t="shared" si="238"/>
        <v>0</v>
      </c>
      <c r="O675" s="8">
        <v>0</v>
      </c>
      <c r="P675" s="8">
        <v>0</v>
      </c>
    </row>
    <row r="676" spans="1:16" ht="7.5">
      <c r="A676" s="24"/>
      <c r="B676" s="24"/>
      <c r="C676" s="23"/>
      <c r="D676" s="23"/>
      <c r="E676" s="24"/>
      <c r="F676" s="11" t="s">
        <v>24</v>
      </c>
      <c r="G676" s="8">
        <f>SUM(H676:P676)</f>
        <v>11411.6</v>
      </c>
      <c r="H676" s="8">
        <f aca="true" t="shared" si="239" ref="H676:N677">H680+H684</f>
        <v>1802.8</v>
      </c>
      <c r="I676" s="8">
        <f t="shared" si="239"/>
        <v>1802.8</v>
      </c>
      <c r="J676" s="8">
        <f t="shared" si="239"/>
        <v>1802.8</v>
      </c>
      <c r="K676" s="8">
        <f t="shared" si="239"/>
        <v>3001.6</v>
      </c>
      <c r="L676" s="8">
        <f t="shared" si="239"/>
        <v>3001.6</v>
      </c>
      <c r="M676" s="8">
        <f t="shared" si="239"/>
        <v>0</v>
      </c>
      <c r="N676" s="8">
        <f t="shared" si="239"/>
        <v>0</v>
      </c>
      <c r="O676" s="8">
        <v>0</v>
      </c>
      <c r="P676" s="8">
        <v>0</v>
      </c>
    </row>
    <row r="677" spans="1:16" ht="7.5">
      <c r="A677" s="24"/>
      <c r="B677" s="24"/>
      <c r="C677" s="23"/>
      <c r="D677" s="23"/>
      <c r="E677" s="24"/>
      <c r="F677" s="11" t="s">
        <v>25</v>
      </c>
      <c r="G677" s="8">
        <f>SUM(H677:P677)</f>
        <v>0</v>
      </c>
      <c r="H677" s="8">
        <f t="shared" si="239"/>
        <v>0</v>
      </c>
      <c r="I677" s="8">
        <f t="shared" si="239"/>
        <v>0</v>
      </c>
      <c r="J677" s="8">
        <f t="shared" si="239"/>
        <v>0</v>
      </c>
      <c r="K677" s="8">
        <f t="shared" si="239"/>
        <v>0</v>
      </c>
      <c r="L677" s="8">
        <f t="shared" si="239"/>
        <v>0</v>
      </c>
      <c r="M677" s="8">
        <f t="shared" si="239"/>
        <v>0</v>
      </c>
      <c r="N677" s="8">
        <f t="shared" si="239"/>
        <v>0</v>
      </c>
      <c r="O677" s="8">
        <v>0</v>
      </c>
      <c r="P677" s="8">
        <v>0</v>
      </c>
    </row>
    <row r="678" spans="1:16" ht="7.5">
      <c r="A678" s="24" t="s">
        <v>240</v>
      </c>
      <c r="B678" s="24" t="s">
        <v>241</v>
      </c>
      <c r="C678" s="23" t="s">
        <v>143</v>
      </c>
      <c r="D678" s="23" t="s">
        <v>242</v>
      </c>
      <c r="E678" s="24" t="s">
        <v>443</v>
      </c>
      <c r="F678" s="11" t="s">
        <v>440</v>
      </c>
      <c r="G678" s="8">
        <f aca="true" t="shared" si="240" ref="G678:N678">G679+G680+G681</f>
        <v>9014</v>
      </c>
      <c r="H678" s="8">
        <f t="shared" si="240"/>
        <v>1802.8</v>
      </c>
      <c r="I678" s="8">
        <f t="shared" si="240"/>
        <v>1802.8</v>
      </c>
      <c r="J678" s="8">
        <f t="shared" si="240"/>
        <v>1802.8</v>
      </c>
      <c r="K678" s="8">
        <f t="shared" si="240"/>
        <v>1802.8</v>
      </c>
      <c r="L678" s="8">
        <f t="shared" si="240"/>
        <v>1802.8</v>
      </c>
      <c r="M678" s="8">
        <f t="shared" si="240"/>
        <v>0</v>
      </c>
      <c r="N678" s="8">
        <f t="shared" si="240"/>
        <v>0</v>
      </c>
      <c r="O678" s="8">
        <v>0</v>
      </c>
      <c r="P678" s="8">
        <v>0</v>
      </c>
    </row>
    <row r="679" spans="1:16" ht="7.5">
      <c r="A679" s="24"/>
      <c r="B679" s="24"/>
      <c r="C679" s="23"/>
      <c r="D679" s="23"/>
      <c r="E679" s="24"/>
      <c r="F679" s="11" t="s">
        <v>23</v>
      </c>
      <c r="G679" s="8">
        <f>SUM(H679:P679)</f>
        <v>0</v>
      </c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7.5">
      <c r="A680" s="24"/>
      <c r="B680" s="24"/>
      <c r="C680" s="23"/>
      <c r="D680" s="23"/>
      <c r="E680" s="24"/>
      <c r="F680" s="11" t="s">
        <v>24</v>
      </c>
      <c r="G680" s="8">
        <f>SUM(H680:P680)</f>
        <v>9014</v>
      </c>
      <c r="H680" s="8">
        <v>1802.8</v>
      </c>
      <c r="I680" s="8">
        <v>1802.8</v>
      </c>
      <c r="J680" s="8">
        <v>1802.8</v>
      </c>
      <c r="K680" s="8">
        <v>1802.8</v>
      </c>
      <c r="L680" s="8">
        <v>1802.8</v>
      </c>
      <c r="M680" s="8"/>
      <c r="N680" s="8"/>
      <c r="O680" s="8"/>
      <c r="P680" s="8"/>
    </row>
    <row r="681" spans="1:16" ht="7.5">
      <c r="A681" s="24"/>
      <c r="B681" s="24"/>
      <c r="C681" s="23"/>
      <c r="D681" s="23"/>
      <c r="E681" s="24"/>
      <c r="F681" s="11" t="s">
        <v>25</v>
      </c>
      <c r="G681" s="8">
        <f>SUM(H681:P681)</f>
        <v>0</v>
      </c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7.5">
      <c r="A682" s="24" t="s">
        <v>243</v>
      </c>
      <c r="B682" s="24" t="s">
        <v>509</v>
      </c>
      <c r="C682" s="23" t="s">
        <v>143</v>
      </c>
      <c r="D682" s="23" t="s">
        <v>244</v>
      </c>
      <c r="E682" s="24" t="s">
        <v>443</v>
      </c>
      <c r="F682" s="11" t="s">
        <v>440</v>
      </c>
      <c r="G682" s="8">
        <f aca="true" t="shared" si="241" ref="G682:N682">G683+G684+G685</f>
        <v>3596.4</v>
      </c>
      <c r="H682" s="8">
        <f t="shared" si="241"/>
        <v>0</v>
      </c>
      <c r="I682" s="8">
        <f t="shared" si="241"/>
        <v>0</v>
      </c>
      <c r="J682" s="8">
        <f t="shared" si="241"/>
        <v>0</v>
      </c>
      <c r="K682" s="8">
        <f t="shared" si="241"/>
        <v>1598.4</v>
      </c>
      <c r="L682" s="8">
        <f t="shared" si="241"/>
        <v>1598.4</v>
      </c>
      <c r="M682" s="8">
        <f t="shared" si="241"/>
        <v>399.6</v>
      </c>
      <c r="N682" s="8">
        <f t="shared" si="241"/>
        <v>0</v>
      </c>
      <c r="O682" s="8">
        <v>0</v>
      </c>
      <c r="P682" s="8">
        <v>0</v>
      </c>
    </row>
    <row r="683" spans="1:16" ht="7.5">
      <c r="A683" s="24"/>
      <c r="B683" s="24"/>
      <c r="C683" s="23"/>
      <c r="D683" s="23"/>
      <c r="E683" s="24"/>
      <c r="F683" s="11" t="s">
        <v>23</v>
      </c>
      <c r="G683" s="8">
        <f>SUM(H683:P683)</f>
        <v>1198.8000000000002</v>
      </c>
      <c r="H683" s="8"/>
      <c r="I683" s="8"/>
      <c r="J683" s="8"/>
      <c r="K683" s="8">
        <v>399.6</v>
      </c>
      <c r="L683" s="8">
        <v>399.6</v>
      </c>
      <c r="M683" s="8">
        <v>399.6</v>
      </c>
      <c r="N683" s="8"/>
      <c r="O683" s="8"/>
      <c r="P683" s="8"/>
    </row>
    <row r="684" spans="1:16" ht="7.5">
      <c r="A684" s="24"/>
      <c r="B684" s="24"/>
      <c r="C684" s="23"/>
      <c r="D684" s="23"/>
      <c r="E684" s="24"/>
      <c r="F684" s="11" t="s">
        <v>24</v>
      </c>
      <c r="G684" s="8">
        <f>SUM(H684:P684)</f>
        <v>2397.6</v>
      </c>
      <c r="H684" s="8"/>
      <c r="I684" s="8"/>
      <c r="J684" s="8"/>
      <c r="K684" s="8">
        <v>1198.8</v>
      </c>
      <c r="L684" s="8">
        <v>1198.8</v>
      </c>
      <c r="M684" s="8"/>
      <c r="N684" s="8"/>
      <c r="O684" s="8"/>
      <c r="P684" s="8"/>
    </row>
    <row r="685" spans="1:16" ht="7.5">
      <c r="A685" s="24"/>
      <c r="B685" s="24"/>
      <c r="C685" s="23"/>
      <c r="D685" s="23"/>
      <c r="E685" s="24"/>
      <c r="F685" s="11" t="s">
        <v>25</v>
      </c>
      <c r="G685" s="8">
        <f>SUM(H685:P685)</f>
        <v>0</v>
      </c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7.5">
      <c r="A686" s="24" t="s">
        <v>245</v>
      </c>
      <c r="B686" s="24" t="s">
        <v>510</v>
      </c>
      <c r="C686" s="23" t="s">
        <v>143</v>
      </c>
      <c r="D686" s="23" t="s">
        <v>246</v>
      </c>
      <c r="E686" s="24" t="s">
        <v>443</v>
      </c>
      <c r="F686" s="11" t="s">
        <v>440</v>
      </c>
      <c r="G686" s="8">
        <f aca="true" t="shared" si="242" ref="G686:N686">G687+G688+G689</f>
        <v>2000</v>
      </c>
      <c r="H686" s="8">
        <f t="shared" si="242"/>
        <v>2000</v>
      </c>
      <c r="I686" s="8">
        <f t="shared" si="242"/>
        <v>0</v>
      </c>
      <c r="J686" s="8">
        <f t="shared" si="242"/>
        <v>0</v>
      </c>
      <c r="K686" s="8">
        <f t="shared" si="242"/>
        <v>0</v>
      </c>
      <c r="L686" s="8">
        <f t="shared" si="242"/>
        <v>0</v>
      </c>
      <c r="M686" s="8">
        <f t="shared" si="242"/>
        <v>0</v>
      </c>
      <c r="N686" s="8">
        <f t="shared" si="242"/>
        <v>0</v>
      </c>
      <c r="O686" s="8">
        <v>0</v>
      </c>
      <c r="P686" s="8">
        <v>0</v>
      </c>
    </row>
    <row r="687" spans="1:16" ht="7.5">
      <c r="A687" s="24"/>
      <c r="B687" s="24"/>
      <c r="C687" s="23"/>
      <c r="D687" s="23"/>
      <c r="E687" s="24"/>
      <c r="F687" s="11" t="s">
        <v>23</v>
      </c>
      <c r="G687" s="8">
        <f>SUM(H687:P687)</f>
        <v>0</v>
      </c>
      <c r="H687" s="8">
        <f>H691</f>
        <v>0</v>
      </c>
      <c r="I687" s="8">
        <f aca="true" t="shared" si="243" ref="I687:N687">I691</f>
        <v>0</v>
      </c>
      <c r="J687" s="8">
        <f t="shared" si="243"/>
        <v>0</v>
      </c>
      <c r="K687" s="8">
        <f t="shared" si="243"/>
        <v>0</v>
      </c>
      <c r="L687" s="8">
        <f t="shared" si="243"/>
        <v>0</v>
      </c>
      <c r="M687" s="8">
        <f t="shared" si="243"/>
        <v>0</v>
      </c>
      <c r="N687" s="8">
        <f t="shared" si="243"/>
        <v>0</v>
      </c>
      <c r="O687" s="8">
        <v>0</v>
      </c>
      <c r="P687" s="8">
        <v>0</v>
      </c>
    </row>
    <row r="688" spans="1:16" ht="7.5">
      <c r="A688" s="24"/>
      <c r="B688" s="24"/>
      <c r="C688" s="23"/>
      <c r="D688" s="23"/>
      <c r="E688" s="24"/>
      <c r="F688" s="11" t="s">
        <v>24</v>
      </c>
      <c r="G688" s="8">
        <f>SUM(H688:P688)</f>
        <v>2000</v>
      </c>
      <c r="H688" s="8">
        <f aca="true" t="shared" si="244" ref="H688:N689">H692</f>
        <v>2000</v>
      </c>
      <c r="I688" s="8">
        <f t="shared" si="244"/>
        <v>0</v>
      </c>
      <c r="J688" s="8">
        <f t="shared" si="244"/>
        <v>0</v>
      </c>
      <c r="K688" s="8">
        <f t="shared" si="244"/>
        <v>0</v>
      </c>
      <c r="L688" s="8">
        <f t="shared" si="244"/>
        <v>0</v>
      </c>
      <c r="M688" s="8">
        <f t="shared" si="244"/>
        <v>0</v>
      </c>
      <c r="N688" s="8">
        <f t="shared" si="244"/>
        <v>0</v>
      </c>
      <c r="O688" s="8">
        <v>0</v>
      </c>
      <c r="P688" s="8">
        <v>0</v>
      </c>
    </row>
    <row r="689" spans="1:16" ht="24" customHeight="1">
      <c r="A689" s="24"/>
      <c r="B689" s="24"/>
      <c r="C689" s="23"/>
      <c r="D689" s="23"/>
      <c r="E689" s="24"/>
      <c r="F689" s="11" t="s">
        <v>25</v>
      </c>
      <c r="G689" s="8">
        <f>SUM(H689:P689)</f>
        <v>0</v>
      </c>
      <c r="H689" s="8">
        <f t="shared" si="244"/>
        <v>0</v>
      </c>
      <c r="I689" s="8">
        <f t="shared" si="244"/>
        <v>0</v>
      </c>
      <c r="J689" s="8">
        <f t="shared" si="244"/>
        <v>0</v>
      </c>
      <c r="K689" s="8">
        <f t="shared" si="244"/>
        <v>0</v>
      </c>
      <c r="L689" s="8">
        <f t="shared" si="244"/>
        <v>0</v>
      </c>
      <c r="M689" s="8">
        <f t="shared" si="244"/>
        <v>0</v>
      </c>
      <c r="N689" s="8">
        <f t="shared" si="244"/>
        <v>0</v>
      </c>
      <c r="O689" s="8">
        <v>0</v>
      </c>
      <c r="P689" s="8">
        <v>0</v>
      </c>
    </row>
    <row r="690" spans="1:16" ht="7.5">
      <c r="A690" s="24" t="s">
        <v>247</v>
      </c>
      <c r="B690" s="24" t="s">
        <v>573</v>
      </c>
      <c r="C690" s="23" t="s">
        <v>143</v>
      </c>
      <c r="D690" s="23" t="s">
        <v>248</v>
      </c>
      <c r="E690" s="24" t="s">
        <v>443</v>
      </c>
      <c r="F690" s="11" t="s">
        <v>440</v>
      </c>
      <c r="G690" s="8">
        <f aca="true" t="shared" si="245" ref="G690:N690">G691+G692+G693</f>
        <v>2000</v>
      </c>
      <c r="H690" s="8">
        <f t="shared" si="245"/>
        <v>2000</v>
      </c>
      <c r="I690" s="8">
        <f t="shared" si="245"/>
        <v>0</v>
      </c>
      <c r="J690" s="8">
        <f t="shared" si="245"/>
        <v>0</v>
      </c>
      <c r="K690" s="8">
        <f t="shared" si="245"/>
        <v>0</v>
      </c>
      <c r="L690" s="8">
        <f t="shared" si="245"/>
        <v>0</v>
      </c>
      <c r="M690" s="8">
        <f t="shared" si="245"/>
        <v>0</v>
      </c>
      <c r="N690" s="8">
        <f t="shared" si="245"/>
        <v>0</v>
      </c>
      <c r="O690" s="8">
        <v>0</v>
      </c>
      <c r="P690" s="8">
        <v>0</v>
      </c>
    </row>
    <row r="691" spans="1:16" ht="7.5">
      <c r="A691" s="24"/>
      <c r="B691" s="24"/>
      <c r="C691" s="23"/>
      <c r="D691" s="23"/>
      <c r="E691" s="24"/>
      <c r="F691" s="11" t="s">
        <v>23</v>
      </c>
      <c r="G691" s="8">
        <f>SUM(H691:P691)</f>
        <v>0</v>
      </c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7.5">
      <c r="A692" s="24"/>
      <c r="B692" s="24"/>
      <c r="C692" s="23"/>
      <c r="D692" s="23"/>
      <c r="E692" s="24"/>
      <c r="F692" s="11" t="s">
        <v>24</v>
      </c>
      <c r="G692" s="8">
        <f>SUM(H692:P692)</f>
        <v>2000</v>
      </c>
      <c r="H692" s="8">
        <v>2000</v>
      </c>
      <c r="I692" s="8"/>
      <c r="J692" s="8"/>
      <c r="K692" s="8"/>
      <c r="L692" s="8"/>
      <c r="M692" s="8"/>
      <c r="N692" s="8"/>
      <c r="O692" s="8"/>
      <c r="P692" s="8"/>
    </row>
    <row r="693" spans="1:16" ht="26.25" customHeight="1">
      <c r="A693" s="24"/>
      <c r="B693" s="24"/>
      <c r="C693" s="23"/>
      <c r="D693" s="23"/>
      <c r="E693" s="24"/>
      <c r="F693" s="11" t="s">
        <v>25</v>
      </c>
      <c r="G693" s="8">
        <f>SUM(H693:P693)</f>
        <v>0</v>
      </c>
      <c r="H693" s="8"/>
      <c r="I693" s="8"/>
      <c r="J693" s="8"/>
      <c r="K693" s="8"/>
      <c r="L693" s="8"/>
      <c r="M693" s="8"/>
      <c r="N693" s="8"/>
      <c r="O693" s="8"/>
      <c r="P693" s="8"/>
    </row>
    <row r="694" spans="1:16" ht="7.5">
      <c r="A694" s="24" t="s">
        <v>249</v>
      </c>
      <c r="B694" s="24" t="s">
        <v>539</v>
      </c>
      <c r="C694" s="23" t="s">
        <v>143</v>
      </c>
      <c r="D694" s="23" t="s">
        <v>250</v>
      </c>
      <c r="E694" s="24" t="s">
        <v>448</v>
      </c>
      <c r="F694" s="11" t="s">
        <v>440</v>
      </c>
      <c r="G694" s="8">
        <f aca="true" t="shared" si="246" ref="G694:N694">G695+G696+G697</f>
        <v>634950.3</v>
      </c>
      <c r="H694" s="8">
        <f t="shared" si="246"/>
        <v>129334.79999999999</v>
      </c>
      <c r="I694" s="8">
        <f t="shared" si="246"/>
        <v>441127</v>
      </c>
      <c r="J694" s="8">
        <f t="shared" si="246"/>
        <v>64488.5</v>
      </c>
      <c r="K694" s="8">
        <f t="shared" si="246"/>
        <v>0</v>
      </c>
      <c r="L694" s="8">
        <f t="shared" si="246"/>
        <v>0</v>
      </c>
      <c r="M694" s="8">
        <f t="shared" si="246"/>
        <v>0</v>
      </c>
      <c r="N694" s="8">
        <f t="shared" si="246"/>
        <v>0</v>
      </c>
      <c r="O694" s="8">
        <v>0</v>
      </c>
      <c r="P694" s="8">
        <v>0</v>
      </c>
    </row>
    <row r="695" spans="1:16" ht="7.5">
      <c r="A695" s="24"/>
      <c r="B695" s="24"/>
      <c r="C695" s="23"/>
      <c r="D695" s="23"/>
      <c r="E695" s="24"/>
      <c r="F695" s="11" t="s">
        <v>23</v>
      </c>
      <c r="G695" s="8">
        <f>SUM(H695:P695)</f>
        <v>0</v>
      </c>
      <c r="H695" s="8">
        <f>H699+H703</f>
        <v>0</v>
      </c>
      <c r="I695" s="8">
        <f aca="true" t="shared" si="247" ref="I695:N695">I699+I703</f>
        <v>0</v>
      </c>
      <c r="J695" s="8">
        <f t="shared" si="247"/>
        <v>0</v>
      </c>
      <c r="K695" s="8">
        <f t="shared" si="247"/>
        <v>0</v>
      </c>
      <c r="L695" s="8">
        <f t="shared" si="247"/>
        <v>0</v>
      </c>
      <c r="M695" s="8">
        <f t="shared" si="247"/>
        <v>0</v>
      </c>
      <c r="N695" s="8">
        <f t="shared" si="247"/>
        <v>0</v>
      </c>
      <c r="O695" s="8">
        <v>0</v>
      </c>
      <c r="P695" s="8">
        <v>0</v>
      </c>
    </row>
    <row r="696" spans="1:16" ht="7.5">
      <c r="A696" s="24"/>
      <c r="B696" s="24"/>
      <c r="C696" s="23"/>
      <c r="D696" s="23"/>
      <c r="E696" s="24"/>
      <c r="F696" s="11" t="s">
        <v>24</v>
      </c>
      <c r="G696" s="8">
        <f>SUM(H696:P696)</f>
        <v>169717.3</v>
      </c>
      <c r="H696" s="8">
        <f aca="true" t="shared" si="248" ref="H696:N697">H700+H704</f>
        <v>34920.4</v>
      </c>
      <c r="I696" s="8">
        <f t="shared" si="248"/>
        <v>117385</v>
      </c>
      <c r="J696" s="8">
        <f t="shared" si="248"/>
        <v>17411.9</v>
      </c>
      <c r="K696" s="8">
        <f t="shared" si="248"/>
        <v>0</v>
      </c>
      <c r="L696" s="8">
        <f t="shared" si="248"/>
        <v>0</v>
      </c>
      <c r="M696" s="8">
        <f t="shared" si="248"/>
        <v>0</v>
      </c>
      <c r="N696" s="8">
        <f t="shared" si="248"/>
        <v>0</v>
      </c>
      <c r="O696" s="8">
        <v>0</v>
      </c>
      <c r="P696" s="8">
        <v>0</v>
      </c>
    </row>
    <row r="697" spans="1:16" ht="7.5">
      <c r="A697" s="24"/>
      <c r="B697" s="24"/>
      <c r="C697" s="23"/>
      <c r="D697" s="23"/>
      <c r="E697" s="24"/>
      <c r="F697" s="11" t="s">
        <v>25</v>
      </c>
      <c r="G697" s="8">
        <f>SUM(H697:P697)</f>
        <v>465233</v>
      </c>
      <c r="H697" s="8">
        <f t="shared" si="248"/>
        <v>94414.4</v>
      </c>
      <c r="I697" s="8">
        <f t="shared" si="248"/>
        <v>323742</v>
      </c>
      <c r="J697" s="8">
        <f t="shared" si="248"/>
        <v>47076.6</v>
      </c>
      <c r="K697" s="8">
        <f t="shared" si="248"/>
        <v>0</v>
      </c>
      <c r="L697" s="8">
        <f t="shared" si="248"/>
        <v>0</v>
      </c>
      <c r="M697" s="8">
        <f t="shared" si="248"/>
        <v>0</v>
      </c>
      <c r="N697" s="8">
        <f t="shared" si="248"/>
        <v>0</v>
      </c>
      <c r="O697" s="8">
        <v>0</v>
      </c>
      <c r="P697" s="8">
        <v>0</v>
      </c>
    </row>
    <row r="698" spans="1:16" ht="7.5">
      <c r="A698" s="24" t="s">
        <v>251</v>
      </c>
      <c r="B698" s="24" t="s">
        <v>511</v>
      </c>
      <c r="C698" s="23" t="s">
        <v>143</v>
      </c>
      <c r="D698" s="23" t="s">
        <v>252</v>
      </c>
      <c r="E698" s="24" t="s">
        <v>443</v>
      </c>
      <c r="F698" s="11" t="s">
        <v>440</v>
      </c>
      <c r="G698" s="8">
        <f aca="true" t="shared" si="249" ref="G698:N698">G699+G700+G701</f>
        <v>7815.2</v>
      </c>
      <c r="H698" s="8">
        <f t="shared" si="249"/>
        <v>0</v>
      </c>
      <c r="I698" s="8">
        <f t="shared" si="249"/>
        <v>7815.2</v>
      </c>
      <c r="J698" s="8">
        <f t="shared" si="249"/>
        <v>0</v>
      </c>
      <c r="K698" s="8">
        <f t="shared" si="249"/>
        <v>0</v>
      </c>
      <c r="L698" s="8">
        <f t="shared" si="249"/>
        <v>0</v>
      </c>
      <c r="M698" s="8">
        <f t="shared" si="249"/>
        <v>0</v>
      </c>
      <c r="N698" s="8">
        <f t="shared" si="249"/>
        <v>0</v>
      </c>
      <c r="O698" s="8">
        <v>0</v>
      </c>
      <c r="P698" s="8">
        <v>0</v>
      </c>
    </row>
    <row r="699" spans="1:16" ht="7.5">
      <c r="A699" s="24"/>
      <c r="B699" s="24"/>
      <c r="C699" s="23"/>
      <c r="D699" s="23"/>
      <c r="E699" s="24"/>
      <c r="F699" s="11" t="s">
        <v>23</v>
      </c>
      <c r="G699" s="8">
        <f>SUM(H699:P699)</f>
        <v>0</v>
      </c>
      <c r="H699" s="8"/>
      <c r="I699" s="8"/>
      <c r="J699" s="8"/>
      <c r="K699" s="8"/>
      <c r="L699" s="8"/>
      <c r="M699" s="8"/>
      <c r="N699" s="8"/>
      <c r="O699" s="8"/>
      <c r="P699" s="8"/>
    </row>
    <row r="700" spans="1:16" ht="7.5">
      <c r="A700" s="24"/>
      <c r="B700" s="24"/>
      <c r="C700" s="23"/>
      <c r="D700" s="23"/>
      <c r="E700" s="24"/>
      <c r="F700" s="11" t="s">
        <v>24</v>
      </c>
      <c r="G700" s="8">
        <f>SUM(H700:P700)</f>
        <v>390.8</v>
      </c>
      <c r="H700" s="8"/>
      <c r="I700" s="8">
        <v>390.8</v>
      </c>
      <c r="J700" s="8"/>
      <c r="K700" s="8"/>
      <c r="L700" s="8"/>
      <c r="M700" s="8"/>
      <c r="N700" s="8"/>
      <c r="O700" s="8"/>
      <c r="P700" s="8"/>
    </row>
    <row r="701" spans="1:16" ht="7.5">
      <c r="A701" s="24"/>
      <c r="B701" s="24"/>
      <c r="C701" s="23"/>
      <c r="D701" s="23"/>
      <c r="E701" s="24"/>
      <c r="F701" s="11" t="s">
        <v>25</v>
      </c>
      <c r="G701" s="8">
        <f>SUM(H701:P701)</f>
        <v>7424.4</v>
      </c>
      <c r="H701" s="8"/>
      <c r="I701" s="8">
        <v>7424.4</v>
      </c>
      <c r="J701" s="8"/>
      <c r="K701" s="8"/>
      <c r="L701" s="8"/>
      <c r="M701" s="8"/>
      <c r="N701" s="8"/>
      <c r="O701" s="8"/>
      <c r="P701" s="8"/>
    </row>
    <row r="702" spans="1:16" ht="7.5">
      <c r="A702" s="24" t="s">
        <v>253</v>
      </c>
      <c r="B702" s="24" t="s">
        <v>512</v>
      </c>
      <c r="C702" s="23" t="s">
        <v>143</v>
      </c>
      <c r="D702" s="23" t="s">
        <v>254</v>
      </c>
      <c r="E702" s="24" t="s">
        <v>458</v>
      </c>
      <c r="F702" s="11" t="s">
        <v>440</v>
      </c>
      <c r="G702" s="8">
        <f aca="true" t="shared" si="250" ref="G702:N702">G703+G704+G705</f>
        <v>627135.1</v>
      </c>
      <c r="H702" s="8">
        <f>H703+H704+H705</f>
        <v>129334.79999999999</v>
      </c>
      <c r="I702" s="8">
        <f t="shared" si="250"/>
        <v>433311.8</v>
      </c>
      <c r="J702" s="8">
        <f t="shared" si="250"/>
        <v>64488.5</v>
      </c>
      <c r="K702" s="8">
        <f t="shared" si="250"/>
        <v>0</v>
      </c>
      <c r="L702" s="8">
        <f t="shared" si="250"/>
        <v>0</v>
      </c>
      <c r="M702" s="8">
        <f t="shared" si="250"/>
        <v>0</v>
      </c>
      <c r="N702" s="8">
        <f t="shared" si="250"/>
        <v>0</v>
      </c>
      <c r="O702" s="8">
        <v>0</v>
      </c>
      <c r="P702" s="8">
        <v>0</v>
      </c>
    </row>
    <row r="703" spans="1:16" ht="7.5">
      <c r="A703" s="24"/>
      <c r="B703" s="24"/>
      <c r="C703" s="23"/>
      <c r="D703" s="23"/>
      <c r="E703" s="24"/>
      <c r="F703" s="11" t="s">
        <v>23</v>
      </c>
      <c r="G703" s="8">
        <f>SUM(H703:P703)</f>
        <v>0</v>
      </c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7.5">
      <c r="A704" s="24"/>
      <c r="B704" s="24"/>
      <c r="C704" s="23"/>
      <c r="D704" s="23"/>
      <c r="E704" s="24"/>
      <c r="F704" s="11" t="s">
        <v>24</v>
      </c>
      <c r="G704" s="8">
        <f>SUM(H704:P704)</f>
        <v>169326.5</v>
      </c>
      <c r="H704" s="8">
        <v>34920.4</v>
      </c>
      <c r="I704" s="8">
        <v>116994.2</v>
      </c>
      <c r="J704" s="8">
        <v>17411.9</v>
      </c>
      <c r="K704" s="8"/>
      <c r="L704" s="8"/>
      <c r="M704" s="8"/>
      <c r="N704" s="8"/>
      <c r="O704" s="8"/>
      <c r="P704" s="8"/>
    </row>
    <row r="705" spans="1:16" ht="7.5">
      <c r="A705" s="24"/>
      <c r="B705" s="24"/>
      <c r="C705" s="23"/>
      <c r="D705" s="23"/>
      <c r="E705" s="24"/>
      <c r="F705" s="11" t="s">
        <v>25</v>
      </c>
      <c r="G705" s="8">
        <f>SUM(H705:P705)</f>
        <v>457808.6</v>
      </c>
      <c r="H705" s="8">
        <v>94414.4</v>
      </c>
      <c r="I705" s="8">
        <v>316317.6</v>
      </c>
      <c r="J705" s="8">
        <v>47076.6</v>
      </c>
      <c r="K705" s="8"/>
      <c r="L705" s="8"/>
      <c r="M705" s="8"/>
      <c r="N705" s="8"/>
      <c r="O705" s="8"/>
      <c r="P705" s="8"/>
    </row>
    <row r="706" spans="1:16" ht="7.5">
      <c r="A706" s="24" t="s">
        <v>392</v>
      </c>
      <c r="B706" s="24" t="s">
        <v>393</v>
      </c>
      <c r="C706" s="23" t="s">
        <v>143</v>
      </c>
      <c r="D706" s="23" t="s">
        <v>394</v>
      </c>
      <c r="E706" s="24" t="s">
        <v>443</v>
      </c>
      <c r="F706" s="11" t="s">
        <v>440</v>
      </c>
      <c r="G706" s="8">
        <f aca="true" t="shared" si="251" ref="G706:M706">G707+G708+G709</f>
        <v>21440</v>
      </c>
      <c r="H706" s="8">
        <f t="shared" si="251"/>
        <v>0</v>
      </c>
      <c r="I706" s="8">
        <f t="shared" si="251"/>
        <v>0</v>
      </c>
      <c r="J706" s="8">
        <f t="shared" si="251"/>
        <v>0</v>
      </c>
      <c r="K706" s="8">
        <f t="shared" si="251"/>
        <v>1288.1000000000001</v>
      </c>
      <c r="L706" s="8">
        <f>L707+L708+L709</f>
        <v>4076.7000000000003</v>
      </c>
      <c r="M706" s="8">
        <f t="shared" si="251"/>
        <v>4018.8</v>
      </c>
      <c r="N706" s="8">
        <f>N707+N708+N709</f>
        <v>4018.8</v>
      </c>
      <c r="O706" s="8">
        <f>O707+O708+O709</f>
        <v>4018.8</v>
      </c>
      <c r="P706" s="8">
        <f>P707+P708+P709</f>
        <v>4018.8</v>
      </c>
    </row>
    <row r="707" spans="1:16" ht="7.5">
      <c r="A707" s="24"/>
      <c r="B707" s="24"/>
      <c r="C707" s="23"/>
      <c r="D707" s="23"/>
      <c r="E707" s="24"/>
      <c r="F707" s="11" t="s">
        <v>23</v>
      </c>
      <c r="G707" s="8">
        <f>SUM(H707:P707)</f>
        <v>0</v>
      </c>
      <c r="H707" s="8">
        <f aca="true" t="shared" si="252" ref="H707:P707">H711+H715</f>
        <v>0</v>
      </c>
      <c r="I707" s="8">
        <f t="shared" si="252"/>
        <v>0</v>
      </c>
      <c r="J707" s="8">
        <f t="shared" si="252"/>
        <v>0</v>
      </c>
      <c r="K707" s="8">
        <f t="shared" si="252"/>
        <v>0</v>
      </c>
      <c r="L707" s="8">
        <f t="shared" si="252"/>
        <v>0</v>
      </c>
      <c r="M707" s="8">
        <f t="shared" si="252"/>
        <v>0</v>
      </c>
      <c r="N707" s="8">
        <f t="shared" si="252"/>
        <v>0</v>
      </c>
      <c r="O707" s="8">
        <f t="shared" si="252"/>
        <v>0</v>
      </c>
      <c r="P707" s="8">
        <f t="shared" si="252"/>
        <v>0</v>
      </c>
    </row>
    <row r="708" spans="1:16" ht="7.5">
      <c r="A708" s="24"/>
      <c r="B708" s="24"/>
      <c r="C708" s="23"/>
      <c r="D708" s="23"/>
      <c r="E708" s="24"/>
      <c r="F708" s="11" t="s">
        <v>24</v>
      </c>
      <c r="G708" s="8">
        <f>SUM(H708:P708)</f>
        <v>1072.2</v>
      </c>
      <c r="H708" s="8">
        <f aca="true" t="shared" si="253" ref="H708:M709">H712+H716</f>
        <v>0</v>
      </c>
      <c r="I708" s="8">
        <f t="shared" si="253"/>
        <v>0</v>
      </c>
      <c r="J708" s="8">
        <f t="shared" si="253"/>
        <v>0</v>
      </c>
      <c r="K708" s="8">
        <f t="shared" si="253"/>
        <v>64.4</v>
      </c>
      <c r="L708" s="8">
        <f t="shared" si="253"/>
        <v>203.8</v>
      </c>
      <c r="M708" s="8">
        <f t="shared" si="253"/>
        <v>201</v>
      </c>
      <c r="N708" s="8">
        <f aca="true" t="shared" si="254" ref="N708:P709">N712+N716</f>
        <v>201</v>
      </c>
      <c r="O708" s="8">
        <f t="shared" si="254"/>
        <v>201</v>
      </c>
      <c r="P708" s="8">
        <f t="shared" si="254"/>
        <v>201</v>
      </c>
    </row>
    <row r="709" spans="1:16" ht="9" customHeight="1">
      <c r="A709" s="24"/>
      <c r="B709" s="24"/>
      <c r="C709" s="23"/>
      <c r="D709" s="23"/>
      <c r="E709" s="24"/>
      <c r="F709" s="11" t="s">
        <v>25</v>
      </c>
      <c r="G709" s="8">
        <f>SUM(H709:P709)</f>
        <v>20367.8</v>
      </c>
      <c r="H709" s="8">
        <f t="shared" si="253"/>
        <v>0</v>
      </c>
      <c r="I709" s="8">
        <f t="shared" si="253"/>
        <v>0</v>
      </c>
      <c r="J709" s="8">
        <f t="shared" si="253"/>
        <v>0</v>
      </c>
      <c r="K709" s="8">
        <f t="shared" si="253"/>
        <v>1223.7</v>
      </c>
      <c r="L709" s="8">
        <f t="shared" si="253"/>
        <v>3872.9</v>
      </c>
      <c r="M709" s="8">
        <f t="shared" si="253"/>
        <v>3817.8</v>
      </c>
      <c r="N709" s="8">
        <f t="shared" si="254"/>
        <v>3817.8</v>
      </c>
      <c r="O709" s="8">
        <f t="shared" si="254"/>
        <v>3817.8</v>
      </c>
      <c r="P709" s="8">
        <f t="shared" si="254"/>
        <v>3817.8</v>
      </c>
    </row>
    <row r="710" spans="1:16" ht="7.5">
      <c r="A710" s="24" t="s">
        <v>395</v>
      </c>
      <c r="B710" s="24" t="s">
        <v>572</v>
      </c>
      <c r="C710" s="23" t="s">
        <v>143</v>
      </c>
      <c r="D710" s="23" t="s">
        <v>396</v>
      </c>
      <c r="E710" s="24" t="s">
        <v>443</v>
      </c>
      <c r="F710" s="11" t="s">
        <v>440</v>
      </c>
      <c r="G710" s="8">
        <f>G711+G712+G713</f>
        <v>1288.1000000000001</v>
      </c>
      <c r="H710" s="8">
        <f>H711+H712+H713</f>
        <v>0</v>
      </c>
      <c r="I710" s="8">
        <f aca="true" t="shared" si="255" ref="I710:N710">I711+I712+I713</f>
        <v>0</v>
      </c>
      <c r="J710" s="8">
        <f t="shared" si="255"/>
        <v>0</v>
      </c>
      <c r="K710" s="8">
        <f t="shared" si="255"/>
        <v>1288.1000000000001</v>
      </c>
      <c r="L710" s="8">
        <f t="shared" si="255"/>
        <v>0</v>
      </c>
      <c r="M710" s="8">
        <f t="shared" si="255"/>
        <v>0</v>
      </c>
      <c r="N710" s="8">
        <f t="shared" si="255"/>
        <v>0</v>
      </c>
      <c r="O710" s="8">
        <v>0</v>
      </c>
      <c r="P710" s="8">
        <v>0</v>
      </c>
    </row>
    <row r="711" spans="1:16" ht="7.5">
      <c r="A711" s="24"/>
      <c r="B711" s="24"/>
      <c r="C711" s="23"/>
      <c r="D711" s="23"/>
      <c r="E711" s="24"/>
      <c r="F711" s="11" t="s">
        <v>23</v>
      </c>
      <c r="G711" s="8">
        <f>SUM(H711:P711)</f>
        <v>0</v>
      </c>
      <c r="H711" s="8"/>
      <c r="I711" s="8"/>
      <c r="J711" s="8"/>
      <c r="K711" s="8"/>
      <c r="L711" s="8"/>
      <c r="M711" s="8"/>
      <c r="N711" s="8"/>
      <c r="O711" s="8"/>
      <c r="P711" s="8"/>
    </row>
    <row r="712" spans="1:16" ht="7.5">
      <c r="A712" s="24"/>
      <c r="B712" s="24"/>
      <c r="C712" s="23"/>
      <c r="D712" s="23"/>
      <c r="E712" s="24"/>
      <c r="F712" s="11" t="s">
        <v>24</v>
      </c>
      <c r="G712" s="8">
        <f>SUM(H712:P712)</f>
        <v>64.4</v>
      </c>
      <c r="H712" s="8"/>
      <c r="I712" s="8"/>
      <c r="J712" s="8"/>
      <c r="K712" s="8">
        <v>64.4</v>
      </c>
      <c r="L712" s="8"/>
      <c r="M712" s="8"/>
      <c r="N712" s="8"/>
      <c r="O712" s="8"/>
      <c r="P712" s="8"/>
    </row>
    <row r="713" spans="1:16" ht="42" customHeight="1">
      <c r="A713" s="24"/>
      <c r="B713" s="24"/>
      <c r="C713" s="23"/>
      <c r="D713" s="23"/>
      <c r="E713" s="24"/>
      <c r="F713" s="11" t="s">
        <v>25</v>
      </c>
      <c r="G713" s="8">
        <f>SUM(H713:P713)</f>
        <v>1223.7</v>
      </c>
      <c r="H713" s="8"/>
      <c r="I713" s="8"/>
      <c r="J713" s="8"/>
      <c r="K713" s="8">
        <v>1223.7</v>
      </c>
      <c r="L713" s="8"/>
      <c r="M713" s="8"/>
      <c r="N713" s="8"/>
      <c r="O713" s="8"/>
      <c r="P713" s="8"/>
    </row>
    <row r="714" spans="1:16" ht="7.5">
      <c r="A714" s="24" t="s">
        <v>433</v>
      </c>
      <c r="B714" s="24" t="s">
        <v>571</v>
      </c>
      <c r="C714" s="23" t="s">
        <v>143</v>
      </c>
      <c r="D714" s="23" t="s">
        <v>434</v>
      </c>
      <c r="E714" s="24" t="s">
        <v>443</v>
      </c>
      <c r="F714" s="11" t="s">
        <v>440</v>
      </c>
      <c r="G714" s="8">
        <f>G715+G716+G717</f>
        <v>20151.899999999998</v>
      </c>
      <c r="H714" s="8">
        <f>H715+H716+H717</f>
        <v>0</v>
      </c>
      <c r="I714" s="8">
        <f aca="true" t="shared" si="256" ref="I714:P714">I715+I716+I717</f>
        <v>0</v>
      </c>
      <c r="J714" s="8">
        <f t="shared" si="256"/>
        <v>0</v>
      </c>
      <c r="K714" s="8">
        <f t="shared" si="256"/>
        <v>0</v>
      </c>
      <c r="L714" s="8">
        <f t="shared" si="256"/>
        <v>4076.7000000000003</v>
      </c>
      <c r="M714" s="8">
        <f t="shared" si="256"/>
        <v>4018.8</v>
      </c>
      <c r="N714" s="8">
        <f t="shared" si="256"/>
        <v>4018.8</v>
      </c>
      <c r="O714" s="8">
        <f t="shared" si="256"/>
        <v>4018.8</v>
      </c>
      <c r="P714" s="8">
        <f t="shared" si="256"/>
        <v>4018.8</v>
      </c>
    </row>
    <row r="715" spans="1:16" ht="7.5">
      <c r="A715" s="24"/>
      <c r="B715" s="24"/>
      <c r="C715" s="23"/>
      <c r="D715" s="23"/>
      <c r="E715" s="24"/>
      <c r="F715" s="11" t="s">
        <v>23</v>
      </c>
      <c r="G715" s="8">
        <f>SUM(H715:P715)</f>
        <v>0</v>
      </c>
      <c r="H715" s="8"/>
      <c r="I715" s="8"/>
      <c r="J715" s="8"/>
      <c r="K715" s="8"/>
      <c r="L715" s="8"/>
      <c r="M715" s="8"/>
      <c r="N715" s="8"/>
      <c r="O715" s="8"/>
      <c r="P715" s="8"/>
    </row>
    <row r="716" spans="1:16" ht="7.5">
      <c r="A716" s="24"/>
      <c r="B716" s="24"/>
      <c r="C716" s="23"/>
      <c r="D716" s="23"/>
      <c r="E716" s="24"/>
      <c r="F716" s="11" t="s">
        <v>24</v>
      </c>
      <c r="G716" s="8">
        <f>SUM(H716:P716)</f>
        <v>1007.8</v>
      </c>
      <c r="H716" s="8"/>
      <c r="I716" s="8"/>
      <c r="J716" s="8"/>
      <c r="K716" s="8"/>
      <c r="L716" s="8">
        <v>203.8</v>
      </c>
      <c r="M716" s="8">
        <v>201</v>
      </c>
      <c r="N716" s="8">
        <v>201</v>
      </c>
      <c r="O716" s="8">
        <v>201</v>
      </c>
      <c r="P716" s="8">
        <f>O716</f>
        <v>201</v>
      </c>
    </row>
    <row r="717" spans="1:16" ht="30" customHeight="1">
      <c r="A717" s="24"/>
      <c r="B717" s="24"/>
      <c r="C717" s="23"/>
      <c r="D717" s="23"/>
      <c r="E717" s="24"/>
      <c r="F717" s="11" t="s">
        <v>25</v>
      </c>
      <c r="G717" s="8">
        <f>SUM(H717:P717)</f>
        <v>19144.1</v>
      </c>
      <c r="H717" s="8"/>
      <c r="I717" s="8"/>
      <c r="J717" s="8"/>
      <c r="K717" s="8"/>
      <c r="L717" s="8">
        <v>3872.9</v>
      </c>
      <c r="M717" s="8">
        <v>3817.8</v>
      </c>
      <c r="N717" s="8">
        <v>3817.8</v>
      </c>
      <c r="O717" s="8">
        <v>3817.8</v>
      </c>
      <c r="P717" s="8">
        <f>O717</f>
        <v>3817.8</v>
      </c>
    </row>
    <row r="718" spans="1:16" ht="7.5">
      <c r="A718" s="24" t="s">
        <v>276</v>
      </c>
      <c r="B718" s="24" t="s">
        <v>513</v>
      </c>
      <c r="C718" s="23" t="s">
        <v>277</v>
      </c>
      <c r="D718" s="23" t="s">
        <v>278</v>
      </c>
      <c r="E718" s="24" t="s">
        <v>443</v>
      </c>
      <c r="F718" s="11" t="s">
        <v>440</v>
      </c>
      <c r="G718" s="8">
        <f aca="true" t="shared" si="257" ref="G718:M718">G719+G720+G721</f>
        <v>1468528</v>
      </c>
      <c r="H718" s="8">
        <f t="shared" si="257"/>
        <v>133938.8</v>
      </c>
      <c r="I718" s="8">
        <f t="shared" si="257"/>
        <v>124018.29999999999</v>
      </c>
      <c r="J718" s="8">
        <f t="shared" si="257"/>
        <v>156746.6</v>
      </c>
      <c r="K718" s="8">
        <f t="shared" si="257"/>
        <v>195271.9</v>
      </c>
      <c r="L718" s="8">
        <f t="shared" si="257"/>
        <v>149078.2</v>
      </c>
      <c r="M718" s="8">
        <f t="shared" si="257"/>
        <v>182811.3</v>
      </c>
      <c r="N718" s="8">
        <f>N719+N720+N721</f>
        <v>170492.3</v>
      </c>
      <c r="O718" s="8">
        <f>O719+O720+O721</f>
        <v>178085.30000000002</v>
      </c>
      <c r="P718" s="8">
        <f>P719+P720+P721</f>
        <v>178085.30000000002</v>
      </c>
    </row>
    <row r="719" spans="1:16" ht="7.5">
      <c r="A719" s="24"/>
      <c r="B719" s="24"/>
      <c r="C719" s="23"/>
      <c r="D719" s="23"/>
      <c r="E719" s="24"/>
      <c r="F719" s="11" t="s">
        <v>23</v>
      </c>
      <c r="G719" s="8">
        <f>SUM(H719:P719)</f>
        <v>1358100.4</v>
      </c>
      <c r="H719" s="8">
        <f aca="true" t="shared" si="258" ref="H719:P719">H723+H735+H771</f>
        <v>133938.8</v>
      </c>
      <c r="I719" s="8">
        <f t="shared" si="258"/>
        <v>124018.29999999999</v>
      </c>
      <c r="J719" s="8">
        <f t="shared" si="258"/>
        <v>136942.5</v>
      </c>
      <c r="K719" s="8">
        <f t="shared" si="258"/>
        <v>189543.4</v>
      </c>
      <c r="L719" s="8">
        <f t="shared" si="258"/>
        <v>138743.6</v>
      </c>
      <c r="M719" s="8">
        <f t="shared" si="258"/>
        <v>165379.3</v>
      </c>
      <c r="N719" s="8">
        <f t="shared" si="258"/>
        <v>152104.09999999998</v>
      </c>
      <c r="O719" s="8">
        <f t="shared" si="258"/>
        <v>158715.2</v>
      </c>
      <c r="P719" s="8">
        <f t="shared" si="258"/>
        <v>158715.2</v>
      </c>
    </row>
    <row r="720" spans="1:16" ht="7.5">
      <c r="A720" s="24"/>
      <c r="B720" s="24"/>
      <c r="C720" s="23"/>
      <c r="D720" s="23"/>
      <c r="E720" s="24"/>
      <c r="F720" s="11" t="s">
        <v>24</v>
      </c>
      <c r="G720" s="8">
        <f>SUM(H720:P720)</f>
        <v>110427.6</v>
      </c>
      <c r="H720" s="8">
        <f>H724+H736+H772</f>
        <v>0</v>
      </c>
      <c r="I720" s="8">
        <f aca="true" t="shared" si="259" ref="I720:M721">I724+I736+I772</f>
        <v>0</v>
      </c>
      <c r="J720" s="8">
        <f t="shared" si="259"/>
        <v>19804.1</v>
      </c>
      <c r="K720" s="8">
        <f t="shared" si="259"/>
        <v>5728.5</v>
      </c>
      <c r="L720" s="8">
        <f t="shared" si="259"/>
        <v>10334.599999999999</v>
      </c>
      <c r="M720" s="8">
        <f t="shared" si="259"/>
        <v>17432</v>
      </c>
      <c r="N720" s="8">
        <f aca="true" t="shared" si="260" ref="N720:P721">N724+N736+N772</f>
        <v>18388.2</v>
      </c>
      <c r="O720" s="8">
        <f t="shared" si="260"/>
        <v>19370.1</v>
      </c>
      <c r="P720" s="8">
        <f t="shared" si="260"/>
        <v>19370.1</v>
      </c>
    </row>
    <row r="721" spans="1:16" ht="7.5">
      <c r="A721" s="24"/>
      <c r="B721" s="24"/>
      <c r="C721" s="23"/>
      <c r="D721" s="23"/>
      <c r="E721" s="24"/>
      <c r="F721" s="11" t="s">
        <v>25</v>
      </c>
      <c r="G721" s="8">
        <f>SUM(H721:P721)</f>
        <v>0</v>
      </c>
      <c r="H721" s="8">
        <f>H725+H737+H773</f>
        <v>0</v>
      </c>
      <c r="I721" s="8">
        <f t="shared" si="259"/>
        <v>0</v>
      </c>
      <c r="J721" s="8">
        <f t="shared" si="259"/>
        <v>0</v>
      </c>
      <c r="K721" s="8">
        <f t="shared" si="259"/>
        <v>0</v>
      </c>
      <c r="L721" s="8">
        <f t="shared" si="259"/>
        <v>0</v>
      </c>
      <c r="M721" s="8">
        <f t="shared" si="259"/>
        <v>0</v>
      </c>
      <c r="N721" s="8">
        <f t="shared" si="260"/>
        <v>0</v>
      </c>
      <c r="O721" s="8">
        <f t="shared" si="260"/>
        <v>0</v>
      </c>
      <c r="P721" s="8">
        <f t="shared" si="260"/>
        <v>0</v>
      </c>
    </row>
    <row r="722" spans="1:16" ht="7.5">
      <c r="A722" s="24" t="s">
        <v>279</v>
      </c>
      <c r="B722" s="24" t="s">
        <v>514</v>
      </c>
      <c r="C722" s="23" t="s">
        <v>280</v>
      </c>
      <c r="D722" s="23" t="s">
        <v>281</v>
      </c>
      <c r="E722" s="24" t="s">
        <v>443</v>
      </c>
      <c r="F722" s="11" t="s">
        <v>440</v>
      </c>
      <c r="G722" s="8">
        <f>G723+G724+G725</f>
        <v>1241234.7000000002</v>
      </c>
      <c r="H722" s="8">
        <f aca="true" t="shared" si="261" ref="H722:M722">H723+H724+H725</f>
        <v>128307.7</v>
      </c>
      <c r="I722" s="8">
        <f t="shared" si="261"/>
        <v>120636.7</v>
      </c>
      <c r="J722" s="8">
        <f t="shared" si="261"/>
        <v>128241.9</v>
      </c>
      <c r="K722" s="8">
        <f t="shared" si="261"/>
        <v>127712.7</v>
      </c>
      <c r="L722" s="8">
        <f t="shared" si="261"/>
        <v>133452.4</v>
      </c>
      <c r="M722" s="8">
        <f t="shared" si="261"/>
        <v>146749.3</v>
      </c>
      <c r="N722" s="8">
        <f>N723+N724+N725</f>
        <v>147790.8</v>
      </c>
      <c r="O722" s="8">
        <f>O723+O724+O725</f>
        <v>154171.6</v>
      </c>
      <c r="P722" s="8">
        <f>P723+P724+P725</f>
        <v>154171.6</v>
      </c>
    </row>
    <row r="723" spans="1:16" ht="7.5">
      <c r="A723" s="24"/>
      <c r="B723" s="24"/>
      <c r="C723" s="23"/>
      <c r="D723" s="23"/>
      <c r="E723" s="24"/>
      <c r="F723" s="11" t="s">
        <v>23</v>
      </c>
      <c r="G723" s="8">
        <f>SUM(H723:P723)</f>
        <v>1241234.7000000002</v>
      </c>
      <c r="H723" s="8">
        <f aca="true" t="shared" si="262" ref="H723:P723">H727+H731</f>
        <v>128307.7</v>
      </c>
      <c r="I723" s="8">
        <f t="shared" si="262"/>
        <v>120636.7</v>
      </c>
      <c r="J723" s="8">
        <f t="shared" si="262"/>
        <v>128241.9</v>
      </c>
      <c r="K723" s="8">
        <f t="shared" si="262"/>
        <v>127712.7</v>
      </c>
      <c r="L723" s="8">
        <f t="shared" si="262"/>
        <v>133452.4</v>
      </c>
      <c r="M723" s="8">
        <f t="shared" si="262"/>
        <v>146749.3</v>
      </c>
      <c r="N723" s="8">
        <f t="shared" si="262"/>
        <v>147790.8</v>
      </c>
      <c r="O723" s="8">
        <f t="shared" si="262"/>
        <v>154171.6</v>
      </c>
      <c r="P723" s="8">
        <f t="shared" si="262"/>
        <v>154171.6</v>
      </c>
    </row>
    <row r="724" spans="1:16" ht="7.5">
      <c r="A724" s="24"/>
      <c r="B724" s="24"/>
      <c r="C724" s="23"/>
      <c r="D724" s="23"/>
      <c r="E724" s="24"/>
      <c r="F724" s="11" t="s">
        <v>24</v>
      </c>
      <c r="G724" s="8">
        <f>SUM(H724:P724)</f>
        <v>0</v>
      </c>
      <c r="H724" s="8">
        <f aca="true" t="shared" si="263" ref="H724:M724">H728+H732</f>
        <v>0</v>
      </c>
      <c r="I724" s="8">
        <f t="shared" si="263"/>
        <v>0</v>
      </c>
      <c r="J724" s="8">
        <f t="shared" si="263"/>
        <v>0</v>
      </c>
      <c r="K724" s="8">
        <f t="shared" si="263"/>
        <v>0</v>
      </c>
      <c r="L724" s="8">
        <f t="shared" si="263"/>
        <v>0</v>
      </c>
      <c r="M724" s="8">
        <f t="shared" si="263"/>
        <v>0</v>
      </c>
      <c r="N724" s="8">
        <f aca="true" t="shared" si="264" ref="N724:P725">N728+N732</f>
        <v>0</v>
      </c>
      <c r="O724" s="8">
        <f t="shared" si="264"/>
        <v>0</v>
      </c>
      <c r="P724" s="8">
        <f t="shared" si="264"/>
        <v>0</v>
      </c>
    </row>
    <row r="725" spans="1:16" ht="7.5">
      <c r="A725" s="24"/>
      <c r="B725" s="24"/>
      <c r="C725" s="23"/>
      <c r="D725" s="23"/>
      <c r="E725" s="24"/>
      <c r="F725" s="11" t="s">
        <v>25</v>
      </c>
      <c r="G725" s="8">
        <f>SUM(H725:P725)</f>
        <v>0</v>
      </c>
      <c r="H725" s="8">
        <f aca="true" t="shared" si="265" ref="H725:M725">H729+H733</f>
        <v>0</v>
      </c>
      <c r="I725" s="8">
        <f t="shared" si="265"/>
        <v>0</v>
      </c>
      <c r="J725" s="8">
        <f t="shared" si="265"/>
        <v>0</v>
      </c>
      <c r="K725" s="8">
        <f t="shared" si="265"/>
        <v>0</v>
      </c>
      <c r="L725" s="8">
        <f t="shared" si="265"/>
        <v>0</v>
      </c>
      <c r="M725" s="8">
        <f t="shared" si="265"/>
        <v>0</v>
      </c>
      <c r="N725" s="8">
        <f t="shared" si="264"/>
        <v>0</v>
      </c>
      <c r="O725" s="8">
        <f t="shared" si="264"/>
        <v>0</v>
      </c>
      <c r="P725" s="8">
        <f t="shared" si="264"/>
        <v>0</v>
      </c>
    </row>
    <row r="726" spans="1:16" ht="7.5">
      <c r="A726" s="24" t="s">
        <v>282</v>
      </c>
      <c r="B726" s="24" t="s">
        <v>464</v>
      </c>
      <c r="C726" s="23" t="s">
        <v>280</v>
      </c>
      <c r="D726" s="23" t="s">
        <v>283</v>
      </c>
      <c r="E726" s="24" t="s">
        <v>443</v>
      </c>
      <c r="F726" s="11" t="s">
        <v>440</v>
      </c>
      <c r="G726" s="8">
        <f aca="true" t="shared" si="266" ref="G726:P726">G727+G728+G729</f>
        <v>1235644.2000000002</v>
      </c>
      <c r="H726" s="8">
        <f t="shared" si="266"/>
        <v>128307.7</v>
      </c>
      <c r="I726" s="8">
        <f t="shared" si="266"/>
        <v>120636.7</v>
      </c>
      <c r="J726" s="8">
        <f t="shared" si="266"/>
        <v>128241.9</v>
      </c>
      <c r="K726" s="8">
        <f t="shared" si="266"/>
        <v>125457.4</v>
      </c>
      <c r="L726" s="8">
        <f t="shared" si="266"/>
        <v>130117.2</v>
      </c>
      <c r="M726" s="8">
        <f t="shared" si="266"/>
        <v>146749.3</v>
      </c>
      <c r="N726" s="8">
        <f t="shared" si="266"/>
        <v>147790.8</v>
      </c>
      <c r="O726" s="8">
        <f t="shared" si="266"/>
        <v>154171.6</v>
      </c>
      <c r="P726" s="8">
        <f t="shared" si="266"/>
        <v>154171.6</v>
      </c>
    </row>
    <row r="727" spans="1:16" ht="7.5">
      <c r="A727" s="24"/>
      <c r="B727" s="24"/>
      <c r="C727" s="23"/>
      <c r="D727" s="23"/>
      <c r="E727" s="24"/>
      <c r="F727" s="11" t="s">
        <v>23</v>
      </c>
      <c r="G727" s="8">
        <f>SUM(H727:P727)</f>
        <v>1235644.2000000002</v>
      </c>
      <c r="H727" s="8">
        <v>128307.7</v>
      </c>
      <c r="I727" s="8">
        <v>120636.7</v>
      </c>
      <c r="J727" s="8">
        <v>128241.9</v>
      </c>
      <c r="K727" s="8">
        <v>125457.4</v>
      </c>
      <c r="L727" s="8">
        <v>130117.2</v>
      </c>
      <c r="M727" s="8">
        <v>146749.3</v>
      </c>
      <c r="N727" s="8">
        <v>147790.8</v>
      </c>
      <c r="O727" s="8">
        <v>154171.6</v>
      </c>
      <c r="P727" s="8">
        <f>O727</f>
        <v>154171.6</v>
      </c>
    </row>
    <row r="728" spans="1:16" ht="7.5">
      <c r="A728" s="24"/>
      <c r="B728" s="24"/>
      <c r="C728" s="23"/>
      <c r="D728" s="23"/>
      <c r="E728" s="24"/>
      <c r="F728" s="11" t="s">
        <v>24</v>
      </c>
      <c r="G728" s="8">
        <f>SUM(H728:P728)</f>
        <v>0</v>
      </c>
      <c r="H728" s="8"/>
      <c r="I728" s="8"/>
      <c r="J728" s="8"/>
      <c r="K728" s="8"/>
      <c r="L728" s="8"/>
      <c r="M728" s="8"/>
      <c r="N728" s="8"/>
      <c r="O728" s="8"/>
      <c r="P728" s="8"/>
    </row>
    <row r="729" spans="1:16" ht="12" customHeight="1">
      <c r="A729" s="24"/>
      <c r="B729" s="24"/>
      <c r="C729" s="23"/>
      <c r="D729" s="23"/>
      <c r="E729" s="24"/>
      <c r="F729" s="11" t="s">
        <v>25</v>
      </c>
      <c r="G729" s="8">
        <f>SUM(H729:P729)</f>
        <v>0</v>
      </c>
      <c r="H729" s="8"/>
      <c r="I729" s="8"/>
      <c r="J729" s="8"/>
      <c r="K729" s="8"/>
      <c r="L729" s="8"/>
      <c r="M729" s="8"/>
      <c r="N729" s="8"/>
      <c r="O729" s="8"/>
      <c r="P729" s="8"/>
    </row>
    <row r="730" spans="1:16" ht="7.5">
      <c r="A730" s="24" t="s">
        <v>389</v>
      </c>
      <c r="B730" s="24" t="s">
        <v>390</v>
      </c>
      <c r="C730" s="23" t="s">
        <v>280</v>
      </c>
      <c r="D730" s="23" t="s">
        <v>391</v>
      </c>
      <c r="E730" s="24" t="s">
        <v>443</v>
      </c>
      <c r="F730" s="11" t="s">
        <v>440</v>
      </c>
      <c r="G730" s="8">
        <f aca="true" t="shared" si="267" ref="G730:P730">G731+G732+G733</f>
        <v>5590.5</v>
      </c>
      <c r="H730" s="8">
        <f t="shared" si="267"/>
        <v>0</v>
      </c>
      <c r="I730" s="8">
        <f t="shared" si="267"/>
        <v>0</v>
      </c>
      <c r="J730" s="8">
        <f t="shared" si="267"/>
        <v>0</v>
      </c>
      <c r="K730" s="8">
        <f t="shared" si="267"/>
        <v>2255.3</v>
      </c>
      <c r="L730" s="8">
        <f t="shared" si="267"/>
        <v>3335.2</v>
      </c>
      <c r="M730" s="8">
        <f t="shared" si="267"/>
        <v>0</v>
      </c>
      <c r="N730" s="8">
        <f t="shared" si="267"/>
        <v>0</v>
      </c>
      <c r="O730" s="8">
        <f t="shared" si="267"/>
        <v>0</v>
      </c>
      <c r="P730" s="8">
        <f t="shared" si="267"/>
        <v>0</v>
      </c>
    </row>
    <row r="731" spans="1:16" ht="7.5">
      <c r="A731" s="24"/>
      <c r="B731" s="24"/>
      <c r="C731" s="23"/>
      <c r="D731" s="23"/>
      <c r="E731" s="24"/>
      <c r="F731" s="11" t="s">
        <v>23</v>
      </c>
      <c r="G731" s="8">
        <f>SUM(H731:P731)</f>
        <v>5590.5</v>
      </c>
      <c r="H731" s="8"/>
      <c r="I731" s="8"/>
      <c r="J731" s="8"/>
      <c r="K731" s="8">
        <v>2255.3</v>
      </c>
      <c r="L731" s="8">
        <v>3335.2</v>
      </c>
      <c r="M731" s="8"/>
      <c r="N731" s="8"/>
      <c r="O731" s="8"/>
      <c r="P731" s="8"/>
    </row>
    <row r="732" spans="1:16" ht="7.5">
      <c r="A732" s="24"/>
      <c r="B732" s="24"/>
      <c r="C732" s="23"/>
      <c r="D732" s="23"/>
      <c r="E732" s="24"/>
      <c r="F732" s="11" t="s">
        <v>24</v>
      </c>
      <c r="G732" s="8">
        <f>SUM(H732:P732)</f>
        <v>0</v>
      </c>
      <c r="H732" s="8"/>
      <c r="I732" s="8"/>
      <c r="J732" s="8"/>
      <c r="K732" s="8"/>
      <c r="L732" s="8"/>
      <c r="M732" s="8"/>
      <c r="N732" s="8"/>
      <c r="O732" s="8"/>
      <c r="P732" s="8"/>
    </row>
    <row r="733" spans="1:16" ht="14.25" customHeight="1">
      <c r="A733" s="24"/>
      <c r="B733" s="24"/>
      <c r="C733" s="23"/>
      <c r="D733" s="23"/>
      <c r="E733" s="24"/>
      <c r="F733" s="11" t="s">
        <v>25</v>
      </c>
      <c r="G733" s="8">
        <f>SUM(H733:P733)</f>
        <v>0</v>
      </c>
      <c r="H733" s="8"/>
      <c r="I733" s="8"/>
      <c r="J733" s="8"/>
      <c r="K733" s="8"/>
      <c r="L733" s="8"/>
      <c r="M733" s="8"/>
      <c r="N733" s="8"/>
      <c r="O733" s="8"/>
      <c r="P733" s="8"/>
    </row>
    <row r="734" spans="1:16" ht="7.5">
      <c r="A734" s="24" t="s">
        <v>284</v>
      </c>
      <c r="B734" s="24" t="s">
        <v>515</v>
      </c>
      <c r="C734" s="23" t="s">
        <v>280</v>
      </c>
      <c r="D734" s="23" t="s">
        <v>288</v>
      </c>
      <c r="E734" s="24" t="s">
        <v>443</v>
      </c>
      <c r="F734" s="11" t="s">
        <v>440</v>
      </c>
      <c r="G734" s="8">
        <f aca="true" t="shared" si="268" ref="G734:M734">G735+G736+G737</f>
        <v>227256.50000000003</v>
      </c>
      <c r="H734" s="8">
        <f t="shared" si="268"/>
        <v>5612.7</v>
      </c>
      <c r="I734" s="8">
        <f t="shared" si="268"/>
        <v>3363.2</v>
      </c>
      <c r="J734" s="8">
        <f t="shared" si="268"/>
        <v>28504.699999999997</v>
      </c>
      <c r="K734" s="8">
        <f t="shared" si="268"/>
        <v>67559.20000000001</v>
      </c>
      <c r="L734" s="8">
        <f>L735+L736+L737</f>
        <v>15625.799999999997</v>
      </c>
      <c r="M734" s="8">
        <f t="shared" si="268"/>
        <v>36062</v>
      </c>
      <c r="N734" s="8">
        <f>N735+N736+N737</f>
        <v>22701.5</v>
      </c>
      <c r="O734" s="8">
        <f>O735+O736+O737</f>
        <v>23913.699999999997</v>
      </c>
      <c r="P734" s="8">
        <f>P735+P736+P737</f>
        <v>23913.699999999997</v>
      </c>
    </row>
    <row r="735" spans="1:16" ht="7.5">
      <c r="A735" s="24"/>
      <c r="B735" s="24"/>
      <c r="C735" s="23"/>
      <c r="D735" s="23"/>
      <c r="E735" s="24"/>
      <c r="F735" s="11" t="s">
        <v>23</v>
      </c>
      <c r="G735" s="8">
        <f>SUM(H735:P735)</f>
        <v>116828.90000000002</v>
      </c>
      <c r="H735" s="8">
        <f aca="true" t="shared" si="269" ref="H735:P735">H739+H743+H755+H763+H767</f>
        <v>5612.7</v>
      </c>
      <c r="I735" s="8">
        <f t="shared" si="269"/>
        <v>3363.2</v>
      </c>
      <c r="J735" s="8">
        <f t="shared" si="269"/>
        <v>8700.6</v>
      </c>
      <c r="K735" s="8">
        <f t="shared" si="269"/>
        <v>61830.700000000004</v>
      </c>
      <c r="L735" s="8">
        <f t="shared" si="269"/>
        <v>5291.199999999999</v>
      </c>
      <c r="M735" s="8">
        <f t="shared" si="269"/>
        <v>18630</v>
      </c>
      <c r="N735" s="8">
        <f t="shared" si="269"/>
        <v>4313.3</v>
      </c>
      <c r="O735" s="8">
        <f t="shared" si="269"/>
        <v>4543.6</v>
      </c>
      <c r="P735" s="8">
        <f t="shared" si="269"/>
        <v>4543.6</v>
      </c>
    </row>
    <row r="736" spans="1:16" ht="7.5">
      <c r="A736" s="24"/>
      <c r="B736" s="24"/>
      <c r="C736" s="23"/>
      <c r="D736" s="23"/>
      <c r="E736" s="24"/>
      <c r="F736" s="11" t="s">
        <v>24</v>
      </c>
      <c r="G736" s="8">
        <f>SUM(H736:P736)</f>
        <v>110427.6</v>
      </c>
      <c r="H736" s="8">
        <f aca="true" t="shared" si="270" ref="H736:M737">H740+H744+H756+H764</f>
        <v>0</v>
      </c>
      <c r="I736" s="8">
        <f t="shared" si="270"/>
        <v>0</v>
      </c>
      <c r="J736" s="8">
        <f t="shared" si="270"/>
        <v>19804.1</v>
      </c>
      <c r="K736" s="8">
        <f t="shared" si="270"/>
        <v>5728.5</v>
      </c>
      <c r="L736" s="8">
        <f>L740+L744+L756+L764+L768</f>
        <v>10334.599999999999</v>
      </c>
      <c r="M736" s="8">
        <f>M740+M744+M756+M764+M768</f>
        <v>17432</v>
      </c>
      <c r="N736" s="8">
        <f>N740+N744+N756+N764+N768</f>
        <v>18388.2</v>
      </c>
      <c r="O736" s="8">
        <f>O740+O744+O756+O764+O768</f>
        <v>19370.1</v>
      </c>
      <c r="P736" s="8">
        <f>P740+P744+P756+P764+P768</f>
        <v>19370.1</v>
      </c>
    </row>
    <row r="737" spans="1:16" ht="7.5">
      <c r="A737" s="24"/>
      <c r="B737" s="24"/>
      <c r="C737" s="23"/>
      <c r="D737" s="23"/>
      <c r="E737" s="24"/>
      <c r="F737" s="11" t="s">
        <v>25</v>
      </c>
      <c r="G737" s="8">
        <f>SUM(H737:P737)</f>
        <v>0</v>
      </c>
      <c r="H737" s="8">
        <f t="shared" si="270"/>
        <v>0</v>
      </c>
      <c r="I737" s="8">
        <f t="shared" si="270"/>
        <v>0</v>
      </c>
      <c r="J737" s="8">
        <f t="shared" si="270"/>
        <v>0</v>
      </c>
      <c r="K737" s="8">
        <f t="shared" si="270"/>
        <v>0</v>
      </c>
      <c r="L737" s="8">
        <f t="shared" si="270"/>
        <v>0</v>
      </c>
      <c r="M737" s="8">
        <f t="shared" si="270"/>
        <v>0</v>
      </c>
      <c r="N737" s="8">
        <f>N741+N745+N757+N765</f>
        <v>0</v>
      </c>
      <c r="O737" s="8">
        <f>O741+O745+O757+O765</f>
        <v>0</v>
      </c>
      <c r="P737" s="8">
        <f>P741+P745+P757+P765</f>
        <v>0</v>
      </c>
    </row>
    <row r="738" spans="1:16" ht="7.5">
      <c r="A738" s="24" t="s">
        <v>285</v>
      </c>
      <c r="B738" s="24" t="s">
        <v>286</v>
      </c>
      <c r="C738" s="23" t="s">
        <v>280</v>
      </c>
      <c r="D738" s="23" t="s">
        <v>287</v>
      </c>
      <c r="E738" s="24" t="s">
        <v>443</v>
      </c>
      <c r="F738" s="11" t="s">
        <v>440</v>
      </c>
      <c r="G738" s="8">
        <f aca="true" t="shared" si="271" ref="G738:P738">G739+G740+G741</f>
        <v>79411.9</v>
      </c>
      <c r="H738" s="8">
        <f t="shared" si="271"/>
        <v>5612.7</v>
      </c>
      <c r="I738" s="8">
        <f t="shared" si="271"/>
        <v>3363.2</v>
      </c>
      <c r="J738" s="8">
        <f t="shared" si="271"/>
        <v>2099.3</v>
      </c>
      <c r="K738" s="8">
        <f t="shared" si="271"/>
        <v>50928.5</v>
      </c>
      <c r="L738" s="8">
        <f t="shared" si="271"/>
        <v>2867.1</v>
      </c>
      <c r="M738" s="8">
        <f t="shared" si="271"/>
        <v>14541.1</v>
      </c>
      <c r="N738" s="8">
        <f t="shared" si="271"/>
        <v>0</v>
      </c>
      <c r="O738" s="8">
        <f t="shared" si="271"/>
        <v>0</v>
      </c>
      <c r="P738" s="8">
        <f t="shared" si="271"/>
        <v>0</v>
      </c>
    </row>
    <row r="739" spans="1:16" ht="7.5">
      <c r="A739" s="24"/>
      <c r="B739" s="24"/>
      <c r="C739" s="23"/>
      <c r="D739" s="23"/>
      <c r="E739" s="24"/>
      <c r="F739" s="11" t="s">
        <v>23</v>
      </c>
      <c r="G739" s="8">
        <f>SUM(H739:P739)</f>
        <v>79411.9</v>
      </c>
      <c r="H739" s="8">
        <v>5612.7</v>
      </c>
      <c r="I739" s="8">
        <v>3363.2</v>
      </c>
      <c r="J739" s="8">
        <v>2099.3</v>
      </c>
      <c r="K739" s="8">
        <v>50928.5</v>
      </c>
      <c r="L739" s="8">
        <v>2867.1</v>
      </c>
      <c r="M739" s="8">
        <v>14541.1</v>
      </c>
      <c r="N739" s="8"/>
      <c r="O739" s="8">
        <v>0</v>
      </c>
      <c r="P739" s="8">
        <v>0</v>
      </c>
    </row>
    <row r="740" spans="1:16" ht="7.5">
      <c r="A740" s="24"/>
      <c r="B740" s="24"/>
      <c r="C740" s="23"/>
      <c r="D740" s="23"/>
      <c r="E740" s="24"/>
      <c r="F740" s="11" t="s">
        <v>24</v>
      </c>
      <c r="G740" s="8">
        <f>SUM(H740:P740)</f>
        <v>0</v>
      </c>
      <c r="H740" s="8"/>
      <c r="I740" s="8"/>
      <c r="J740" s="8"/>
      <c r="K740" s="8"/>
      <c r="L740" s="8"/>
      <c r="M740" s="8"/>
      <c r="N740" s="8"/>
      <c r="O740" s="8"/>
      <c r="P740" s="8"/>
    </row>
    <row r="741" spans="1:16" ht="7.5">
      <c r="A741" s="24"/>
      <c r="B741" s="24"/>
      <c r="C741" s="23"/>
      <c r="D741" s="23"/>
      <c r="E741" s="24"/>
      <c r="F741" s="11" t="s">
        <v>25</v>
      </c>
      <c r="G741" s="8">
        <f>SUM(H741:P741)</f>
        <v>0</v>
      </c>
      <c r="H741" s="8"/>
      <c r="I741" s="8"/>
      <c r="J741" s="8"/>
      <c r="K741" s="8"/>
      <c r="L741" s="8"/>
      <c r="M741" s="8"/>
      <c r="N741" s="8"/>
      <c r="O741" s="8"/>
      <c r="P741" s="8"/>
    </row>
    <row r="742" spans="1:16" ht="7.5">
      <c r="A742" s="24" t="s">
        <v>289</v>
      </c>
      <c r="B742" s="24" t="s">
        <v>540</v>
      </c>
      <c r="C742" s="23" t="s">
        <v>280</v>
      </c>
      <c r="D742" s="23" t="s">
        <v>290</v>
      </c>
      <c r="E742" s="24" t="s">
        <v>443</v>
      </c>
      <c r="F742" s="11" t="s">
        <v>440</v>
      </c>
      <c r="G742" s="8">
        <f aca="true" t="shared" si="272" ref="G742:N742">G743+G744+G745</f>
        <v>26405.399999999998</v>
      </c>
      <c r="H742" s="8">
        <f t="shared" si="272"/>
        <v>0</v>
      </c>
      <c r="I742" s="8">
        <f t="shared" si="272"/>
        <v>0</v>
      </c>
      <c r="J742" s="8">
        <f t="shared" si="272"/>
        <v>26405.399999999998</v>
      </c>
      <c r="K742" s="8">
        <f t="shared" si="272"/>
        <v>0</v>
      </c>
      <c r="L742" s="8">
        <f t="shared" si="272"/>
        <v>0</v>
      </c>
      <c r="M742" s="8">
        <f t="shared" si="272"/>
        <v>0</v>
      </c>
      <c r="N742" s="8">
        <f t="shared" si="272"/>
        <v>0</v>
      </c>
      <c r="O742" s="8">
        <v>0</v>
      </c>
      <c r="P742" s="8">
        <v>0</v>
      </c>
    </row>
    <row r="743" spans="1:16" ht="7.5">
      <c r="A743" s="24"/>
      <c r="B743" s="24"/>
      <c r="C743" s="23"/>
      <c r="D743" s="23"/>
      <c r="E743" s="24"/>
      <c r="F743" s="11" t="s">
        <v>23</v>
      </c>
      <c r="G743" s="8">
        <f>SUM(H743:P743)</f>
        <v>6601.3</v>
      </c>
      <c r="H743" s="8">
        <f>H747+H751</f>
        <v>0</v>
      </c>
      <c r="I743" s="8">
        <f aca="true" t="shared" si="273" ref="I743:N743">I747+I751</f>
        <v>0</v>
      </c>
      <c r="J743" s="8">
        <f t="shared" si="273"/>
        <v>6601.3</v>
      </c>
      <c r="K743" s="8">
        <f t="shared" si="273"/>
        <v>0</v>
      </c>
      <c r="L743" s="8">
        <f t="shared" si="273"/>
        <v>0</v>
      </c>
      <c r="M743" s="8">
        <f t="shared" si="273"/>
        <v>0</v>
      </c>
      <c r="N743" s="8">
        <f t="shared" si="273"/>
        <v>0</v>
      </c>
      <c r="O743" s="8">
        <v>0</v>
      </c>
      <c r="P743" s="8">
        <v>0</v>
      </c>
    </row>
    <row r="744" spans="1:16" ht="7.5">
      <c r="A744" s="24"/>
      <c r="B744" s="24"/>
      <c r="C744" s="23"/>
      <c r="D744" s="23"/>
      <c r="E744" s="24"/>
      <c r="F744" s="11" t="s">
        <v>24</v>
      </c>
      <c r="G744" s="8">
        <f>SUM(H744:P744)</f>
        <v>19804.1</v>
      </c>
      <c r="H744" s="8">
        <f aca="true" t="shared" si="274" ref="H744:N745">H748+H752</f>
        <v>0</v>
      </c>
      <c r="I744" s="8">
        <f t="shared" si="274"/>
        <v>0</v>
      </c>
      <c r="J744" s="8">
        <f t="shared" si="274"/>
        <v>19804.1</v>
      </c>
      <c r="K744" s="8">
        <f t="shared" si="274"/>
        <v>0</v>
      </c>
      <c r="L744" s="8">
        <f t="shared" si="274"/>
        <v>0</v>
      </c>
      <c r="M744" s="8">
        <f t="shared" si="274"/>
        <v>0</v>
      </c>
      <c r="N744" s="8">
        <f t="shared" si="274"/>
        <v>0</v>
      </c>
      <c r="O744" s="8">
        <v>0</v>
      </c>
      <c r="P744" s="8">
        <v>0</v>
      </c>
    </row>
    <row r="745" spans="1:16" ht="22.5" customHeight="1">
      <c r="A745" s="24"/>
      <c r="B745" s="24"/>
      <c r="C745" s="23"/>
      <c r="D745" s="23"/>
      <c r="E745" s="24"/>
      <c r="F745" s="11" t="s">
        <v>25</v>
      </c>
      <c r="G745" s="8">
        <f>SUM(H745:P745)</f>
        <v>0</v>
      </c>
      <c r="H745" s="8">
        <f t="shared" si="274"/>
        <v>0</v>
      </c>
      <c r="I745" s="8">
        <f t="shared" si="274"/>
        <v>0</v>
      </c>
      <c r="J745" s="8">
        <f t="shared" si="274"/>
        <v>0</v>
      </c>
      <c r="K745" s="8">
        <f t="shared" si="274"/>
        <v>0</v>
      </c>
      <c r="L745" s="8">
        <f t="shared" si="274"/>
        <v>0</v>
      </c>
      <c r="M745" s="8">
        <f t="shared" si="274"/>
        <v>0</v>
      </c>
      <c r="N745" s="8">
        <f t="shared" si="274"/>
        <v>0</v>
      </c>
      <c r="O745" s="8">
        <v>0</v>
      </c>
      <c r="P745" s="8">
        <v>0</v>
      </c>
    </row>
    <row r="746" spans="1:16" ht="7.5">
      <c r="A746" s="24" t="s">
        <v>291</v>
      </c>
      <c r="B746" s="24" t="s">
        <v>541</v>
      </c>
      <c r="C746" s="23" t="s">
        <v>280</v>
      </c>
      <c r="D746" s="23" t="s">
        <v>290</v>
      </c>
      <c r="E746" s="24" t="s">
        <v>443</v>
      </c>
      <c r="F746" s="11" t="s">
        <v>440</v>
      </c>
      <c r="G746" s="8">
        <f aca="true" t="shared" si="275" ref="G746:N746">G747+G748+G749</f>
        <v>18032.2</v>
      </c>
      <c r="H746" s="8">
        <f t="shared" si="275"/>
        <v>0</v>
      </c>
      <c r="I746" s="8">
        <f t="shared" si="275"/>
        <v>0</v>
      </c>
      <c r="J746" s="8">
        <f t="shared" si="275"/>
        <v>18032.2</v>
      </c>
      <c r="K746" s="8">
        <f t="shared" si="275"/>
        <v>0</v>
      </c>
      <c r="L746" s="8">
        <f t="shared" si="275"/>
        <v>0</v>
      </c>
      <c r="M746" s="8">
        <f t="shared" si="275"/>
        <v>0</v>
      </c>
      <c r="N746" s="8">
        <f t="shared" si="275"/>
        <v>0</v>
      </c>
      <c r="O746" s="8">
        <v>0</v>
      </c>
      <c r="P746" s="8">
        <v>0</v>
      </c>
    </row>
    <row r="747" spans="1:16" ht="7.5">
      <c r="A747" s="24"/>
      <c r="B747" s="24"/>
      <c r="C747" s="23"/>
      <c r="D747" s="23"/>
      <c r="E747" s="24"/>
      <c r="F747" s="11" t="s">
        <v>23</v>
      </c>
      <c r="G747" s="8">
        <f>SUM(H747:P747)</f>
        <v>4508</v>
      </c>
      <c r="H747" s="8"/>
      <c r="I747" s="8"/>
      <c r="J747" s="8">
        <v>4508</v>
      </c>
      <c r="K747" s="8"/>
      <c r="L747" s="8"/>
      <c r="M747" s="8"/>
      <c r="N747" s="8"/>
      <c r="O747" s="8"/>
      <c r="P747" s="8"/>
    </row>
    <row r="748" spans="1:16" ht="7.5">
      <c r="A748" s="24"/>
      <c r="B748" s="24"/>
      <c r="C748" s="23"/>
      <c r="D748" s="23"/>
      <c r="E748" s="24"/>
      <c r="F748" s="11" t="s">
        <v>24</v>
      </c>
      <c r="G748" s="8">
        <f>SUM(H748:P748)</f>
        <v>13524.2</v>
      </c>
      <c r="H748" s="8"/>
      <c r="I748" s="8"/>
      <c r="J748" s="8">
        <v>13524.2</v>
      </c>
      <c r="K748" s="8"/>
      <c r="L748" s="8"/>
      <c r="M748" s="8"/>
      <c r="N748" s="8"/>
      <c r="O748" s="8"/>
      <c r="P748" s="8"/>
    </row>
    <row r="749" spans="1:16" ht="7.5">
      <c r="A749" s="24"/>
      <c r="B749" s="24"/>
      <c r="C749" s="23"/>
      <c r="D749" s="23"/>
      <c r="E749" s="24"/>
      <c r="F749" s="11" t="s">
        <v>25</v>
      </c>
      <c r="G749" s="8">
        <f>SUM(H749:P749)</f>
        <v>0</v>
      </c>
      <c r="H749" s="8"/>
      <c r="I749" s="8"/>
      <c r="J749" s="8"/>
      <c r="K749" s="8"/>
      <c r="L749" s="8"/>
      <c r="M749" s="8"/>
      <c r="N749" s="8"/>
      <c r="O749" s="8"/>
      <c r="P749" s="8"/>
    </row>
    <row r="750" spans="1:16" ht="7.5">
      <c r="A750" s="24" t="s">
        <v>292</v>
      </c>
      <c r="B750" s="24" t="s">
        <v>293</v>
      </c>
      <c r="C750" s="23"/>
      <c r="D750" s="23"/>
      <c r="E750" s="24"/>
      <c r="F750" s="11" t="s">
        <v>440</v>
      </c>
      <c r="G750" s="8">
        <f aca="true" t="shared" si="276" ref="G750:N750">G751+G752+G753</f>
        <v>8373.2</v>
      </c>
      <c r="H750" s="8">
        <f t="shared" si="276"/>
        <v>0</v>
      </c>
      <c r="I750" s="8">
        <f t="shared" si="276"/>
        <v>0</v>
      </c>
      <c r="J750" s="8">
        <f t="shared" si="276"/>
        <v>8373.2</v>
      </c>
      <c r="K750" s="8">
        <f t="shared" si="276"/>
        <v>0</v>
      </c>
      <c r="L750" s="8">
        <f t="shared" si="276"/>
        <v>0</v>
      </c>
      <c r="M750" s="8">
        <f t="shared" si="276"/>
        <v>0</v>
      </c>
      <c r="N750" s="8">
        <f t="shared" si="276"/>
        <v>0</v>
      </c>
      <c r="O750" s="8">
        <v>0</v>
      </c>
      <c r="P750" s="8">
        <v>0</v>
      </c>
    </row>
    <row r="751" spans="1:16" ht="7.5">
      <c r="A751" s="24"/>
      <c r="B751" s="24"/>
      <c r="C751" s="23"/>
      <c r="D751" s="23"/>
      <c r="E751" s="24"/>
      <c r="F751" s="11" t="s">
        <v>23</v>
      </c>
      <c r="G751" s="8">
        <f>SUM(H751:P751)</f>
        <v>2093.3</v>
      </c>
      <c r="H751" s="8"/>
      <c r="I751" s="8"/>
      <c r="J751" s="8">
        <v>2093.3</v>
      </c>
      <c r="K751" s="8"/>
      <c r="L751" s="8"/>
      <c r="M751" s="8"/>
      <c r="N751" s="8"/>
      <c r="O751" s="8"/>
      <c r="P751" s="8"/>
    </row>
    <row r="752" spans="1:16" ht="7.5">
      <c r="A752" s="24"/>
      <c r="B752" s="24"/>
      <c r="C752" s="23"/>
      <c r="D752" s="23"/>
      <c r="E752" s="24"/>
      <c r="F752" s="11" t="s">
        <v>24</v>
      </c>
      <c r="G752" s="8">
        <f>SUM(H752:P752)</f>
        <v>6279.9</v>
      </c>
      <c r="H752" s="8"/>
      <c r="I752" s="8"/>
      <c r="J752" s="8">
        <v>6279.9</v>
      </c>
      <c r="K752" s="8"/>
      <c r="L752" s="8"/>
      <c r="M752" s="8"/>
      <c r="N752" s="8"/>
      <c r="O752" s="8"/>
      <c r="P752" s="8"/>
    </row>
    <row r="753" spans="1:16" ht="7.5">
      <c r="A753" s="24"/>
      <c r="B753" s="24"/>
      <c r="C753" s="23"/>
      <c r="D753" s="23"/>
      <c r="E753" s="24"/>
      <c r="F753" s="11" t="s">
        <v>25</v>
      </c>
      <c r="G753" s="8">
        <f>SUM(H753:P753)</f>
        <v>0</v>
      </c>
      <c r="H753" s="8"/>
      <c r="I753" s="8"/>
      <c r="J753" s="8"/>
      <c r="K753" s="8"/>
      <c r="L753" s="8"/>
      <c r="M753" s="8"/>
      <c r="N753" s="8"/>
      <c r="O753" s="8"/>
      <c r="P753" s="8"/>
    </row>
    <row r="754" spans="1:16" ht="7.5">
      <c r="A754" s="24" t="s">
        <v>294</v>
      </c>
      <c r="B754" s="24" t="s">
        <v>295</v>
      </c>
      <c r="C754" s="23" t="s">
        <v>280</v>
      </c>
      <c r="D754" s="23" t="s">
        <v>296</v>
      </c>
      <c r="E754" s="24" t="s">
        <v>443</v>
      </c>
      <c r="F754" s="11" t="s">
        <v>440</v>
      </c>
      <c r="G754" s="8">
        <f aca="true" t="shared" si="277" ref="G754:N754">G755+G756+G757</f>
        <v>12976.599999999999</v>
      </c>
      <c r="H754" s="8">
        <f t="shared" si="277"/>
        <v>0</v>
      </c>
      <c r="I754" s="8">
        <f t="shared" si="277"/>
        <v>0</v>
      </c>
      <c r="J754" s="8">
        <f t="shared" si="277"/>
        <v>0</v>
      </c>
      <c r="K754" s="8">
        <f t="shared" si="277"/>
        <v>12976.599999999999</v>
      </c>
      <c r="L754" s="8">
        <f t="shared" si="277"/>
        <v>0</v>
      </c>
      <c r="M754" s="8">
        <f t="shared" si="277"/>
        <v>0</v>
      </c>
      <c r="N754" s="8">
        <f t="shared" si="277"/>
        <v>0</v>
      </c>
      <c r="O754" s="8">
        <v>0</v>
      </c>
      <c r="P754" s="8">
        <v>0</v>
      </c>
    </row>
    <row r="755" spans="1:16" ht="7.5">
      <c r="A755" s="24"/>
      <c r="B755" s="24"/>
      <c r="C755" s="23"/>
      <c r="D755" s="23"/>
      <c r="E755" s="24"/>
      <c r="F755" s="11" t="s">
        <v>23</v>
      </c>
      <c r="G755" s="8">
        <f>SUM(H755:P755)</f>
        <v>10207.9</v>
      </c>
      <c r="H755" s="8">
        <f>H759</f>
        <v>0</v>
      </c>
      <c r="I755" s="8">
        <f aca="true" t="shared" si="278" ref="I755:N755">I759</f>
        <v>0</v>
      </c>
      <c r="J755" s="8">
        <f t="shared" si="278"/>
        <v>0</v>
      </c>
      <c r="K755" s="8">
        <f t="shared" si="278"/>
        <v>10207.9</v>
      </c>
      <c r="L755" s="8">
        <f t="shared" si="278"/>
        <v>0</v>
      </c>
      <c r="M755" s="8">
        <f t="shared" si="278"/>
        <v>0</v>
      </c>
      <c r="N755" s="8">
        <f t="shared" si="278"/>
        <v>0</v>
      </c>
      <c r="O755" s="8">
        <v>0</v>
      </c>
      <c r="P755" s="8">
        <v>0</v>
      </c>
    </row>
    <row r="756" spans="1:16" ht="7.5">
      <c r="A756" s="24"/>
      <c r="B756" s="24"/>
      <c r="C756" s="23"/>
      <c r="D756" s="23"/>
      <c r="E756" s="24"/>
      <c r="F756" s="11" t="s">
        <v>24</v>
      </c>
      <c r="G756" s="8">
        <f>SUM(H756:P756)</f>
        <v>2768.7</v>
      </c>
      <c r="H756" s="8">
        <f aca="true" t="shared" si="279" ref="H756:N757">H760</f>
        <v>0</v>
      </c>
      <c r="I756" s="8">
        <f t="shared" si="279"/>
        <v>0</v>
      </c>
      <c r="J756" s="8">
        <f t="shared" si="279"/>
        <v>0</v>
      </c>
      <c r="K756" s="8">
        <f t="shared" si="279"/>
        <v>2768.7</v>
      </c>
      <c r="L756" s="8">
        <f t="shared" si="279"/>
        <v>0</v>
      </c>
      <c r="M756" s="8">
        <f t="shared" si="279"/>
        <v>0</v>
      </c>
      <c r="N756" s="8">
        <f t="shared" si="279"/>
        <v>0</v>
      </c>
      <c r="O756" s="8">
        <v>0</v>
      </c>
      <c r="P756" s="8">
        <v>0</v>
      </c>
    </row>
    <row r="757" spans="1:16" ht="12.75" customHeight="1">
      <c r="A757" s="24"/>
      <c r="B757" s="24"/>
      <c r="C757" s="23"/>
      <c r="D757" s="23"/>
      <c r="E757" s="24"/>
      <c r="F757" s="11" t="s">
        <v>25</v>
      </c>
      <c r="G757" s="8">
        <f>SUM(H757:P757)</f>
        <v>0</v>
      </c>
      <c r="H757" s="8">
        <f t="shared" si="279"/>
        <v>0</v>
      </c>
      <c r="I757" s="8">
        <f t="shared" si="279"/>
        <v>0</v>
      </c>
      <c r="J757" s="8">
        <f t="shared" si="279"/>
        <v>0</v>
      </c>
      <c r="K757" s="8">
        <f t="shared" si="279"/>
        <v>0</v>
      </c>
      <c r="L757" s="8">
        <f t="shared" si="279"/>
        <v>0</v>
      </c>
      <c r="M757" s="8">
        <f t="shared" si="279"/>
        <v>0</v>
      </c>
      <c r="N757" s="8">
        <f t="shared" si="279"/>
        <v>0</v>
      </c>
      <c r="O757" s="8">
        <v>0</v>
      </c>
      <c r="P757" s="8">
        <v>0</v>
      </c>
    </row>
    <row r="758" spans="1:16" ht="7.5">
      <c r="A758" s="24" t="s">
        <v>297</v>
      </c>
      <c r="B758" s="24" t="s">
        <v>298</v>
      </c>
      <c r="C758" s="23" t="s">
        <v>280</v>
      </c>
      <c r="D758" s="23" t="s">
        <v>296</v>
      </c>
      <c r="E758" s="24" t="s">
        <v>443</v>
      </c>
      <c r="F758" s="11" t="s">
        <v>440</v>
      </c>
      <c r="G758" s="8">
        <f aca="true" t="shared" si="280" ref="G758:N758">G759+G760+G761</f>
        <v>12976.599999999999</v>
      </c>
      <c r="H758" s="8">
        <f t="shared" si="280"/>
        <v>0</v>
      </c>
      <c r="I758" s="8">
        <f t="shared" si="280"/>
        <v>0</v>
      </c>
      <c r="J758" s="8">
        <f t="shared" si="280"/>
        <v>0</v>
      </c>
      <c r="K758" s="8">
        <f t="shared" si="280"/>
        <v>12976.599999999999</v>
      </c>
      <c r="L758" s="8">
        <f t="shared" si="280"/>
        <v>0</v>
      </c>
      <c r="M758" s="8">
        <f t="shared" si="280"/>
        <v>0</v>
      </c>
      <c r="N758" s="8">
        <f t="shared" si="280"/>
        <v>0</v>
      </c>
      <c r="O758" s="8">
        <v>0</v>
      </c>
      <c r="P758" s="8">
        <v>0</v>
      </c>
    </row>
    <row r="759" spans="1:16" ht="7.5">
      <c r="A759" s="24"/>
      <c r="B759" s="24"/>
      <c r="C759" s="23"/>
      <c r="D759" s="23"/>
      <c r="E759" s="24"/>
      <c r="F759" s="11" t="s">
        <v>23</v>
      </c>
      <c r="G759" s="8">
        <f>SUM(H759:P759)</f>
        <v>10207.9</v>
      </c>
      <c r="H759" s="8"/>
      <c r="I759" s="8"/>
      <c r="J759" s="8"/>
      <c r="K759" s="8">
        <v>10207.9</v>
      </c>
      <c r="L759" s="8"/>
      <c r="M759" s="8"/>
      <c r="N759" s="8"/>
      <c r="O759" s="8"/>
      <c r="P759" s="8"/>
    </row>
    <row r="760" spans="1:16" ht="7.5">
      <c r="A760" s="24"/>
      <c r="B760" s="24"/>
      <c r="C760" s="23"/>
      <c r="D760" s="23"/>
      <c r="E760" s="24"/>
      <c r="F760" s="11" t="s">
        <v>24</v>
      </c>
      <c r="G760" s="8">
        <f>SUM(H760:P760)</f>
        <v>2768.7</v>
      </c>
      <c r="H760" s="8"/>
      <c r="I760" s="8"/>
      <c r="J760" s="8"/>
      <c r="K760" s="8">
        <v>2768.7</v>
      </c>
      <c r="L760" s="8"/>
      <c r="M760" s="8"/>
      <c r="N760" s="8"/>
      <c r="O760" s="8"/>
      <c r="P760" s="8"/>
    </row>
    <row r="761" spans="1:16" ht="7.5">
      <c r="A761" s="24"/>
      <c r="B761" s="24"/>
      <c r="C761" s="23"/>
      <c r="D761" s="23"/>
      <c r="E761" s="24"/>
      <c r="F761" s="11" t="s">
        <v>25</v>
      </c>
      <c r="G761" s="8">
        <f>SUM(H761:P761)</f>
        <v>0</v>
      </c>
      <c r="H761" s="8"/>
      <c r="I761" s="8"/>
      <c r="J761" s="8"/>
      <c r="K761" s="8"/>
      <c r="L761" s="8"/>
      <c r="M761" s="8"/>
      <c r="N761" s="8"/>
      <c r="O761" s="8"/>
      <c r="P761" s="8"/>
    </row>
    <row r="762" spans="1:16" ht="7.5">
      <c r="A762" s="24" t="s">
        <v>299</v>
      </c>
      <c r="B762" s="24" t="s">
        <v>516</v>
      </c>
      <c r="C762" s="23" t="s">
        <v>280</v>
      </c>
      <c r="D762" s="23" t="s">
        <v>300</v>
      </c>
      <c r="E762" s="24" t="s">
        <v>443</v>
      </c>
      <c r="F762" s="11" t="s">
        <v>440</v>
      </c>
      <c r="G762" s="8">
        <f aca="true" t="shared" si="281" ref="G762:P762">G763+G764+G765</f>
        <v>79290.29999999999</v>
      </c>
      <c r="H762" s="8">
        <f t="shared" si="281"/>
        <v>0</v>
      </c>
      <c r="I762" s="8">
        <f t="shared" si="281"/>
        <v>0</v>
      </c>
      <c r="J762" s="8">
        <f t="shared" si="281"/>
        <v>0</v>
      </c>
      <c r="K762" s="8">
        <f t="shared" si="281"/>
        <v>3654.1000000000004</v>
      </c>
      <c r="L762" s="8">
        <f>L763+L764+L765</f>
        <v>10962</v>
      </c>
      <c r="M762" s="8">
        <f t="shared" si="281"/>
        <v>15042.6</v>
      </c>
      <c r="N762" s="8">
        <f t="shared" si="281"/>
        <v>15933.8</v>
      </c>
      <c r="O762" s="8">
        <f t="shared" si="281"/>
        <v>16848.9</v>
      </c>
      <c r="P762" s="8">
        <f t="shared" si="281"/>
        <v>16848.9</v>
      </c>
    </row>
    <row r="763" spans="1:16" ht="7.5">
      <c r="A763" s="24"/>
      <c r="B763" s="24"/>
      <c r="C763" s="23"/>
      <c r="D763" s="23"/>
      <c r="E763" s="24"/>
      <c r="F763" s="11" t="s">
        <v>23</v>
      </c>
      <c r="G763" s="8">
        <f>SUM(H763:P763)</f>
        <v>15065.099999999999</v>
      </c>
      <c r="H763" s="8"/>
      <c r="I763" s="8"/>
      <c r="J763" s="8"/>
      <c r="K763" s="8">
        <v>694.3</v>
      </c>
      <c r="L763" s="8">
        <v>2082.7</v>
      </c>
      <c r="M763" s="8">
        <v>2858.1</v>
      </c>
      <c r="N763" s="8">
        <v>3027.4</v>
      </c>
      <c r="O763" s="8">
        <v>3201.3</v>
      </c>
      <c r="P763" s="8">
        <f>O763</f>
        <v>3201.3</v>
      </c>
    </row>
    <row r="764" spans="1:16" ht="7.5">
      <c r="A764" s="24"/>
      <c r="B764" s="24"/>
      <c r="C764" s="23"/>
      <c r="D764" s="23"/>
      <c r="E764" s="24"/>
      <c r="F764" s="11" t="s">
        <v>24</v>
      </c>
      <c r="G764" s="8">
        <f>SUM(H764:P764)</f>
        <v>64225.2</v>
      </c>
      <c r="H764" s="8"/>
      <c r="I764" s="8"/>
      <c r="J764" s="8"/>
      <c r="K764" s="8">
        <v>2959.8</v>
      </c>
      <c r="L764" s="8">
        <v>8879.3</v>
      </c>
      <c r="M764" s="8">
        <v>12184.5</v>
      </c>
      <c r="N764" s="8">
        <v>12906.4</v>
      </c>
      <c r="O764" s="8">
        <v>13647.6</v>
      </c>
      <c r="P764" s="8">
        <f>O764</f>
        <v>13647.6</v>
      </c>
    </row>
    <row r="765" spans="1:16" ht="11.25" customHeight="1">
      <c r="A765" s="24"/>
      <c r="B765" s="24"/>
      <c r="C765" s="23"/>
      <c r="D765" s="23"/>
      <c r="E765" s="24"/>
      <c r="F765" s="11" t="s">
        <v>25</v>
      </c>
      <c r="G765" s="8">
        <f>SUM(H765:P765)</f>
        <v>0</v>
      </c>
      <c r="H765" s="8"/>
      <c r="I765" s="8"/>
      <c r="J765" s="8"/>
      <c r="K765" s="8"/>
      <c r="L765" s="8"/>
      <c r="M765" s="8"/>
      <c r="N765" s="8"/>
      <c r="O765" s="8"/>
      <c r="P765" s="8"/>
    </row>
    <row r="766" spans="1:16" ht="7.5">
      <c r="A766" s="24" t="s">
        <v>402</v>
      </c>
      <c r="B766" s="24" t="s">
        <v>403</v>
      </c>
      <c r="C766" s="23" t="s">
        <v>280</v>
      </c>
      <c r="D766" s="23" t="s">
        <v>404</v>
      </c>
      <c r="E766" s="24" t="s">
        <v>443</v>
      </c>
      <c r="F766" s="11" t="s">
        <v>440</v>
      </c>
      <c r="G766" s="8">
        <f>G767+G768+G769</f>
        <v>29172.3</v>
      </c>
      <c r="H766" s="8">
        <f aca="true" t="shared" si="282" ref="H766:P766">H767+H768+H769</f>
        <v>0</v>
      </c>
      <c r="I766" s="8">
        <f t="shared" si="282"/>
        <v>0</v>
      </c>
      <c r="J766" s="8">
        <f t="shared" si="282"/>
        <v>0</v>
      </c>
      <c r="K766" s="8">
        <f t="shared" si="282"/>
        <v>0</v>
      </c>
      <c r="L766" s="8">
        <f t="shared" si="282"/>
        <v>1796.6999999999998</v>
      </c>
      <c r="M766" s="8">
        <f t="shared" si="282"/>
        <v>6478.3</v>
      </c>
      <c r="N766" s="8">
        <f t="shared" si="282"/>
        <v>6767.700000000001</v>
      </c>
      <c r="O766" s="8">
        <f t="shared" si="282"/>
        <v>7064.8</v>
      </c>
      <c r="P766" s="8">
        <f t="shared" si="282"/>
        <v>7064.8</v>
      </c>
    </row>
    <row r="767" spans="1:16" ht="7.5">
      <c r="A767" s="24"/>
      <c r="B767" s="24"/>
      <c r="C767" s="23"/>
      <c r="D767" s="23"/>
      <c r="E767" s="24"/>
      <c r="F767" s="11" t="s">
        <v>23</v>
      </c>
      <c r="G767" s="8">
        <f>SUM(H767:P767)</f>
        <v>5542.7</v>
      </c>
      <c r="H767" s="8"/>
      <c r="I767" s="8"/>
      <c r="J767" s="8"/>
      <c r="K767" s="8"/>
      <c r="L767" s="8">
        <v>341.4</v>
      </c>
      <c r="M767" s="8">
        <v>1230.8</v>
      </c>
      <c r="N767" s="8">
        <v>1285.9</v>
      </c>
      <c r="O767" s="8">
        <v>1342.3</v>
      </c>
      <c r="P767" s="8">
        <f>O767</f>
        <v>1342.3</v>
      </c>
    </row>
    <row r="768" spans="1:16" ht="7.5">
      <c r="A768" s="24"/>
      <c r="B768" s="24"/>
      <c r="C768" s="23"/>
      <c r="D768" s="23"/>
      <c r="E768" s="24"/>
      <c r="F768" s="11" t="s">
        <v>24</v>
      </c>
      <c r="G768" s="8">
        <f>SUM(H768:P768)</f>
        <v>23629.6</v>
      </c>
      <c r="H768" s="8"/>
      <c r="I768" s="8"/>
      <c r="J768" s="8"/>
      <c r="K768" s="8"/>
      <c r="L768" s="8">
        <v>1455.3</v>
      </c>
      <c r="M768" s="8">
        <v>5247.5</v>
      </c>
      <c r="N768" s="8">
        <v>5481.8</v>
      </c>
      <c r="O768" s="8">
        <v>5722.5</v>
      </c>
      <c r="P768" s="8">
        <f>O768</f>
        <v>5722.5</v>
      </c>
    </row>
    <row r="769" spans="1:16" ht="7.5">
      <c r="A769" s="24"/>
      <c r="B769" s="24"/>
      <c r="C769" s="23"/>
      <c r="D769" s="23"/>
      <c r="E769" s="24"/>
      <c r="F769" s="11" t="s">
        <v>25</v>
      </c>
      <c r="G769" s="8">
        <f>SUM(H769:P769)</f>
        <v>0</v>
      </c>
      <c r="H769" s="8"/>
      <c r="I769" s="8"/>
      <c r="J769" s="8"/>
      <c r="K769" s="8"/>
      <c r="L769" s="8"/>
      <c r="M769" s="8"/>
      <c r="N769" s="8"/>
      <c r="O769" s="8"/>
      <c r="P769" s="8"/>
    </row>
    <row r="770" spans="1:16" ht="7.5">
      <c r="A770" s="24" t="s">
        <v>301</v>
      </c>
      <c r="B770" s="24" t="s">
        <v>302</v>
      </c>
      <c r="C770" s="23" t="s">
        <v>280</v>
      </c>
      <c r="D770" s="23" t="s">
        <v>303</v>
      </c>
      <c r="E770" s="24" t="s">
        <v>443</v>
      </c>
      <c r="F770" s="11" t="s">
        <v>440</v>
      </c>
      <c r="G770" s="8">
        <f aca="true" t="shared" si="283" ref="G770:N770">G771+G772+G773</f>
        <v>36.8</v>
      </c>
      <c r="H770" s="8">
        <f t="shared" si="283"/>
        <v>18.4</v>
      </c>
      <c r="I770" s="8">
        <f t="shared" si="283"/>
        <v>18.4</v>
      </c>
      <c r="J770" s="8">
        <f t="shared" si="283"/>
        <v>0</v>
      </c>
      <c r="K770" s="8">
        <f t="shared" si="283"/>
        <v>0</v>
      </c>
      <c r="L770" s="8">
        <f t="shared" si="283"/>
        <v>0</v>
      </c>
      <c r="M770" s="8">
        <f t="shared" si="283"/>
        <v>0</v>
      </c>
      <c r="N770" s="8">
        <f t="shared" si="283"/>
        <v>0</v>
      </c>
      <c r="O770" s="8">
        <v>0</v>
      </c>
      <c r="P770" s="8">
        <v>0</v>
      </c>
    </row>
    <row r="771" spans="1:16" ht="7.5">
      <c r="A771" s="24"/>
      <c r="B771" s="24"/>
      <c r="C771" s="23"/>
      <c r="D771" s="23"/>
      <c r="E771" s="24"/>
      <c r="F771" s="11" t="s">
        <v>23</v>
      </c>
      <c r="G771" s="8">
        <f>SUM(H771:P771)</f>
        <v>36.8</v>
      </c>
      <c r="H771" s="8">
        <f>H775</f>
        <v>18.4</v>
      </c>
      <c r="I771" s="8">
        <f aca="true" t="shared" si="284" ref="I771:N771">I775</f>
        <v>18.4</v>
      </c>
      <c r="J771" s="8">
        <f t="shared" si="284"/>
        <v>0</v>
      </c>
      <c r="K771" s="8">
        <f t="shared" si="284"/>
        <v>0</v>
      </c>
      <c r="L771" s="8">
        <f t="shared" si="284"/>
        <v>0</v>
      </c>
      <c r="M771" s="8">
        <f t="shared" si="284"/>
        <v>0</v>
      </c>
      <c r="N771" s="8">
        <f t="shared" si="284"/>
        <v>0</v>
      </c>
      <c r="O771" s="8">
        <v>0</v>
      </c>
      <c r="P771" s="8">
        <v>0</v>
      </c>
    </row>
    <row r="772" spans="1:16" ht="7.5">
      <c r="A772" s="24"/>
      <c r="B772" s="24"/>
      <c r="C772" s="23"/>
      <c r="D772" s="23"/>
      <c r="E772" s="24"/>
      <c r="F772" s="11" t="s">
        <v>24</v>
      </c>
      <c r="G772" s="8">
        <f>SUM(H772:P772)</f>
        <v>0</v>
      </c>
      <c r="H772" s="8">
        <f aca="true" t="shared" si="285" ref="H772:N773">H776</f>
        <v>0</v>
      </c>
      <c r="I772" s="8">
        <f t="shared" si="285"/>
        <v>0</v>
      </c>
      <c r="J772" s="8">
        <f t="shared" si="285"/>
        <v>0</v>
      </c>
      <c r="K772" s="8">
        <f t="shared" si="285"/>
        <v>0</v>
      </c>
      <c r="L772" s="8">
        <f t="shared" si="285"/>
        <v>0</v>
      </c>
      <c r="M772" s="8">
        <f t="shared" si="285"/>
        <v>0</v>
      </c>
      <c r="N772" s="8">
        <f t="shared" si="285"/>
        <v>0</v>
      </c>
      <c r="O772" s="8">
        <v>0</v>
      </c>
      <c r="P772" s="8">
        <v>0</v>
      </c>
    </row>
    <row r="773" spans="1:16" ht="7.5">
      <c r="A773" s="24"/>
      <c r="B773" s="24"/>
      <c r="C773" s="23"/>
      <c r="D773" s="23"/>
      <c r="E773" s="24"/>
      <c r="F773" s="11" t="s">
        <v>25</v>
      </c>
      <c r="G773" s="8">
        <f>SUM(H773:P773)</f>
        <v>0</v>
      </c>
      <c r="H773" s="8">
        <f t="shared" si="285"/>
        <v>0</v>
      </c>
      <c r="I773" s="8">
        <f t="shared" si="285"/>
        <v>0</v>
      </c>
      <c r="J773" s="8">
        <f t="shared" si="285"/>
        <v>0</v>
      </c>
      <c r="K773" s="8">
        <f t="shared" si="285"/>
        <v>0</v>
      </c>
      <c r="L773" s="8">
        <f t="shared" si="285"/>
        <v>0</v>
      </c>
      <c r="M773" s="8">
        <f t="shared" si="285"/>
        <v>0</v>
      </c>
      <c r="N773" s="8">
        <f t="shared" si="285"/>
        <v>0</v>
      </c>
      <c r="O773" s="8">
        <v>0</v>
      </c>
      <c r="P773" s="8">
        <v>0</v>
      </c>
    </row>
    <row r="774" spans="1:16" ht="7.5">
      <c r="A774" s="24" t="s">
        <v>304</v>
      </c>
      <c r="B774" s="24" t="s">
        <v>305</v>
      </c>
      <c r="C774" s="23" t="s">
        <v>280</v>
      </c>
      <c r="D774" s="23" t="s">
        <v>306</v>
      </c>
      <c r="E774" s="24" t="s">
        <v>443</v>
      </c>
      <c r="F774" s="11" t="s">
        <v>440</v>
      </c>
      <c r="G774" s="8">
        <f aca="true" t="shared" si="286" ref="G774:N774">G775+G776+G777</f>
        <v>36.8</v>
      </c>
      <c r="H774" s="8">
        <f t="shared" si="286"/>
        <v>18.4</v>
      </c>
      <c r="I774" s="8">
        <f t="shared" si="286"/>
        <v>18.4</v>
      </c>
      <c r="J774" s="8">
        <f t="shared" si="286"/>
        <v>0</v>
      </c>
      <c r="K774" s="8">
        <f t="shared" si="286"/>
        <v>0</v>
      </c>
      <c r="L774" s="8">
        <f t="shared" si="286"/>
        <v>0</v>
      </c>
      <c r="M774" s="8">
        <f t="shared" si="286"/>
        <v>0</v>
      </c>
      <c r="N774" s="8">
        <f t="shared" si="286"/>
        <v>0</v>
      </c>
      <c r="O774" s="8">
        <v>0</v>
      </c>
      <c r="P774" s="8">
        <v>0</v>
      </c>
    </row>
    <row r="775" spans="1:16" ht="7.5">
      <c r="A775" s="24"/>
      <c r="B775" s="24"/>
      <c r="C775" s="23"/>
      <c r="D775" s="23"/>
      <c r="E775" s="24"/>
      <c r="F775" s="11" t="s">
        <v>23</v>
      </c>
      <c r="G775" s="8">
        <f>SUM(H775:P775)</f>
        <v>36.8</v>
      </c>
      <c r="H775" s="8">
        <v>18.4</v>
      </c>
      <c r="I775" s="8">
        <v>18.4</v>
      </c>
      <c r="J775" s="8"/>
      <c r="K775" s="8"/>
      <c r="L775" s="8"/>
      <c r="M775" s="8"/>
      <c r="N775" s="8"/>
      <c r="O775" s="8"/>
      <c r="P775" s="8"/>
    </row>
    <row r="776" spans="1:16" ht="7.5">
      <c r="A776" s="24"/>
      <c r="B776" s="24"/>
      <c r="C776" s="23"/>
      <c r="D776" s="23"/>
      <c r="E776" s="24"/>
      <c r="F776" s="11" t="s">
        <v>24</v>
      </c>
      <c r="G776" s="8">
        <f>SUM(H776:P776)</f>
        <v>0</v>
      </c>
      <c r="H776" s="8"/>
      <c r="I776" s="8"/>
      <c r="J776" s="8"/>
      <c r="K776" s="8"/>
      <c r="L776" s="8"/>
      <c r="M776" s="8"/>
      <c r="N776" s="8"/>
      <c r="O776" s="8"/>
      <c r="P776" s="8"/>
    </row>
    <row r="777" spans="1:16" ht="16.5" customHeight="1">
      <c r="A777" s="24"/>
      <c r="B777" s="24"/>
      <c r="C777" s="23"/>
      <c r="D777" s="23"/>
      <c r="E777" s="24"/>
      <c r="F777" s="11" t="s">
        <v>25</v>
      </c>
      <c r="G777" s="8">
        <f>SUM(H777:P777)</f>
        <v>0</v>
      </c>
      <c r="H777" s="8"/>
      <c r="I777" s="8"/>
      <c r="J777" s="8"/>
      <c r="K777" s="8"/>
      <c r="L777" s="8"/>
      <c r="M777" s="8"/>
      <c r="N777" s="8"/>
      <c r="O777" s="8"/>
      <c r="P777" s="8"/>
    </row>
    <row r="778" spans="1:16" ht="7.5">
      <c r="A778" s="24" t="s">
        <v>307</v>
      </c>
      <c r="B778" s="24" t="s">
        <v>517</v>
      </c>
      <c r="C778" s="23" t="s">
        <v>308</v>
      </c>
      <c r="D778" s="23" t="s">
        <v>309</v>
      </c>
      <c r="E778" s="24" t="s">
        <v>459</v>
      </c>
      <c r="F778" s="11" t="s">
        <v>440</v>
      </c>
      <c r="G778" s="8">
        <f aca="true" t="shared" si="287" ref="G778:M778">G779+G780+G781</f>
        <v>475188</v>
      </c>
      <c r="H778" s="8">
        <f t="shared" si="287"/>
        <v>48245.600000000006</v>
      </c>
      <c r="I778" s="8">
        <f t="shared" si="287"/>
        <v>30216.8</v>
      </c>
      <c r="J778" s="8">
        <f t="shared" si="287"/>
        <v>45290.9</v>
      </c>
      <c r="K778" s="8">
        <f t="shared" si="287"/>
        <v>43053.7</v>
      </c>
      <c r="L778" s="8">
        <f t="shared" si="287"/>
        <v>52298.5</v>
      </c>
      <c r="M778" s="8">
        <f t="shared" si="287"/>
        <v>59353.5</v>
      </c>
      <c r="N778" s="8">
        <f>N779+N780+N781</f>
        <v>62243</v>
      </c>
      <c r="O778" s="8">
        <f>O779+O780+O781</f>
        <v>72243</v>
      </c>
      <c r="P778" s="8">
        <f>P779+P780+P781</f>
        <v>62243</v>
      </c>
    </row>
    <row r="779" spans="1:16" ht="7.5">
      <c r="A779" s="24"/>
      <c r="B779" s="24"/>
      <c r="C779" s="23"/>
      <c r="D779" s="23"/>
      <c r="E779" s="24"/>
      <c r="F779" s="11" t="s">
        <v>23</v>
      </c>
      <c r="G779" s="8">
        <f>SUM(H779:P779)</f>
        <v>191792.19999999998</v>
      </c>
      <c r="H779" s="8">
        <f aca="true" t="shared" si="288" ref="H779:M779">H783+H795+H803+H827</f>
        <v>21636.5</v>
      </c>
      <c r="I779" s="8">
        <f t="shared" si="288"/>
        <v>21338.5</v>
      </c>
      <c r="J779" s="8">
        <f t="shared" si="288"/>
        <v>15179.6</v>
      </c>
      <c r="K779" s="8">
        <f t="shared" si="288"/>
        <v>13691.4</v>
      </c>
      <c r="L779" s="8">
        <f t="shared" si="288"/>
        <v>20219</v>
      </c>
      <c r="M779" s="8">
        <f t="shared" si="288"/>
        <v>22431.8</v>
      </c>
      <c r="N779" s="8">
        <f aca="true" t="shared" si="289" ref="N779:P781">N783+N795+N803+N827</f>
        <v>22431.8</v>
      </c>
      <c r="O779" s="8">
        <f t="shared" si="289"/>
        <v>32431.8</v>
      </c>
      <c r="P779" s="8">
        <f t="shared" si="289"/>
        <v>22431.8</v>
      </c>
    </row>
    <row r="780" spans="1:16" ht="7.5">
      <c r="A780" s="24"/>
      <c r="B780" s="24"/>
      <c r="C780" s="23"/>
      <c r="D780" s="23"/>
      <c r="E780" s="24"/>
      <c r="F780" s="11" t="s">
        <v>24</v>
      </c>
      <c r="G780" s="8">
        <f>SUM(H780:P780)</f>
        <v>283395.80000000005</v>
      </c>
      <c r="H780" s="8">
        <f aca="true" t="shared" si="290" ref="H780:K781">H784+H796+H804+H828</f>
        <v>26609.100000000002</v>
      </c>
      <c r="I780" s="8">
        <f t="shared" si="290"/>
        <v>8878.3</v>
      </c>
      <c r="J780" s="8">
        <f t="shared" si="290"/>
        <v>30111.3</v>
      </c>
      <c r="K780" s="8">
        <f t="shared" si="290"/>
        <v>29362.3</v>
      </c>
      <c r="L780" s="8">
        <f>L784+L796+L804+L828</f>
        <v>32079.5</v>
      </c>
      <c r="M780" s="8">
        <f>M784+M796+M804+M828</f>
        <v>36921.7</v>
      </c>
      <c r="N780" s="8">
        <f t="shared" si="289"/>
        <v>39811.2</v>
      </c>
      <c r="O780" s="8">
        <f t="shared" si="289"/>
        <v>39811.2</v>
      </c>
      <c r="P780" s="8">
        <f t="shared" si="289"/>
        <v>39811.2</v>
      </c>
    </row>
    <row r="781" spans="1:16" ht="7.5">
      <c r="A781" s="24"/>
      <c r="B781" s="24"/>
      <c r="C781" s="23"/>
      <c r="D781" s="23"/>
      <c r="E781" s="24"/>
      <c r="F781" s="11" t="s">
        <v>25</v>
      </c>
      <c r="G781" s="8">
        <f>SUM(H781:P781)</f>
        <v>0</v>
      </c>
      <c r="H781" s="8">
        <f t="shared" si="290"/>
        <v>0</v>
      </c>
      <c r="I781" s="8">
        <f t="shared" si="290"/>
        <v>0</v>
      </c>
      <c r="J781" s="8">
        <f t="shared" si="290"/>
        <v>0</v>
      </c>
      <c r="K781" s="8">
        <f t="shared" si="290"/>
        <v>0</v>
      </c>
      <c r="L781" s="8">
        <f>L785+L797+L805+L829</f>
        <v>0</v>
      </c>
      <c r="M781" s="8">
        <f>M785+M797+M805+M829</f>
        <v>0</v>
      </c>
      <c r="N781" s="8">
        <f t="shared" si="289"/>
        <v>0</v>
      </c>
      <c r="O781" s="8">
        <f t="shared" si="289"/>
        <v>0</v>
      </c>
      <c r="P781" s="8">
        <f t="shared" si="289"/>
        <v>0</v>
      </c>
    </row>
    <row r="782" spans="1:16" ht="7.5">
      <c r="A782" s="24" t="s">
        <v>310</v>
      </c>
      <c r="B782" s="24" t="s">
        <v>542</v>
      </c>
      <c r="C782" s="23" t="s">
        <v>308</v>
      </c>
      <c r="D782" s="23" t="s">
        <v>312</v>
      </c>
      <c r="E782" s="24" t="s">
        <v>443</v>
      </c>
      <c r="F782" s="11" t="s">
        <v>440</v>
      </c>
      <c r="G782" s="8">
        <f aca="true" t="shared" si="291" ref="G782:M782">G783+G784+G785</f>
        <v>82401.1</v>
      </c>
      <c r="H782" s="8">
        <f t="shared" si="291"/>
        <v>7491</v>
      </c>
      <c r="I782" s="8">
        <f t="shared" si="291"/>
        <v>3591.8</v>
      </c>
      <c r="J782" s="8">
        <f t="shared" si="291"/>
        <v>4693.1</v>
      </c>
      <c r="K782" s="8">
        <f t="shared" si="291"/>
        <v>4841.9</v>
      </c>
      <c r="L782" s="8">
        <f t="shared" si="291"/>
        <v>10626.1</v>
      </c>
      <c r="M782" s="8">
        <f t="shared" si="291"/>
        <v>12789.3</v>
      </c>
      <c r="N782" s="8">
        <f>N783+N784+N785</f>
        <v>12789.3</v>
      </c>
      <c r="O782" s="8">
        <f>O783+O784+O785</f>
        <v>12789.3</v>
      </c>
      <c r="P782" s="8">
        <f>P783+P784+P785</f>
        <v>12789.3</v>
      </c>
    </row>
    <row r="783" spans="1:16" ht="7.5">
      <c r="A783" s="24"/>
      <c r="B783" s="24"/>
      <c r="C783" s="23"/>
      <c r="D783" s="23"/>
      <c r="E783" s="24"/>
      <c r="F783" s="11" t="s">
        <v>23</v>
      </c>
      <c r="G783" s="8">
        <f>SUM(H783:P783)</f>
        <v>82401.1</v>
      </c>
      <c r="H783" s="8">
        <f aca="true" t="shared" si="292" ref="H783:P783">H787+H791</f>
        <v>7491</v>
      </c>
      <c r="I783" s="8">
        <f t="shared" si="292"/>
        <v>3591.8</v>
      </c>
      <c r="J783" s="8">
        <f t="shared" si="292"/>
        <v>4693.1</v>
      </c>
      <c r="K783" s="8">
        <f t="shared" si="292"/>
        <v>4841.9</v>
      </c>
      <c r="L783" s="8">
        <f t="shared" si="292"/>
        <v>10626.1</v>
      </c>
      <c r="M783" s="8">
        <f t="shared" si="292"/>
        <v>12789.3</v>
      </c>
      <c r="N783" s="8">
        <f t="shared" si="292"/>
        <v>12789.3</v>
      </c>
      <c r="O783" s="8">
        <f t="shared" si="292"/>
        <v>12789.3</v>
      </c>
      <c r="P783" s="8">
        <f t="shared" si="292"/>
        <v>12789.3</v>
      </c>
    </row>
    <row r="784" spans="1:16" ht="7.5">
      <c r="A784" s="24"/>
      <c r="B784" s="24"/>
      <c r="C784" s="23"/>
      <c r="D784" s="23"/>
      <c r="E784" s="24"/>
      <c r="F784" s="11" t="s">
        <v>24</v>
      </c>
      <c r="G784" s="8">
        <f>SUM(H784:P784)</f>
        <v>0</v>
      </c>
      <c r="H784" s="8">
        <f aca="true" t="shared" si="293" ref="H784:M785">H788+H792</f>
        <v>0</v>
      </c>
      <c r="I784" s="8">
        <f t="shared" si="293"/>
        <v>0</v>
      </c>
      <c r="J784" s="8">
        <f t="shared" si="293"/>
        <v>0</v>
      </c>
      <c r="K784" s="8">
        <f t="shared" si="293"/>
        <v>0</v>
      </c>
      <c r="L784" s="8">
        <f t="shared" si="293"/>
        <v>0</v>
      </c>
      <c r="M784" s="8">
        <f t="shared" si="293"/>
        <v>0</v>
      </c>
      <c r="N784" s="8">
        <f aca="true" t="shared" si="294" ref="N784:P785">N788+N792</f>
        <v>0</v>
      </c>
      <c r="O784" s="8">
        <f t="shared" si="294"/>
        <v>0</v>
      </c>
      <c r="P784" s="8">
        <f t="shared" si="294"/>
        <v>0</v>
      </c>
    </row>
    <row r="785" spans="1:16" ht="7.5">
      <c r="A785" s="24"/>
      <c r="B785" s="24"/>
      <c r="C785" s="23"/>
      <c r="D785" s="23"/>
      <c r="E785" s="24"/>
      <c r="F785" s="11" t="s">
        <v>25</v>
      </c>
      <c r="G785" s="8">
        <f>SUM(H785:P785)</f>
        <v>0</v>
      </c>
      <c r="H785" s="8">
        <f t="shared" si="293"/>
        <v>0</v>
      </c>
      <c r="I785" s="8">
        <f t="shared" si="293"/>
        <v>0</v>
      </c>
      <c r="J785" s="8">
        <f t="shared" si="293"/>
        <v>0</v>
      </c>
      <c r="K785" s="8">
        <f t="shared" si="293"/>
        <v>0</v>
      </c>
      <c r="L785" s="8">
        <f t="shared" si="293"/>
        <v>0</v>
      </c>
      <c r="M785" s="8">
        <f t="shared" si="293"/>
        <v>0</v>
      </c>
      <c r="N785" s="8">
        <f t="shared" si="294"/>
        <v>0</v>
      </c>
      <c r="O785" s="8">
        <f t="shared" si="294"/>
        <v>0</v>
      </c>
      <c r="P785" s="8">
        <f t="shared" si="294"/>
        <v>0</v>
      </c>
    </row>
    <row r="786" spans="1:16" ht="7.5">
      <c r="A786" s="28" t="s">
        <v>313</v>
      </c>
      <c r="B786" s="28" t="s">
        <v>485</v>
      </c>
      <c r="C786" s="23" t="s">
        <v>311</v>
      </c>
      <c r="D786" s="25" t="s">
        <v>314</v>
      </c>
      <c r="E786" s="28" t="s">
        <v>443</v>
      </c>
      <c r="F786" s="11" t="s">
        <v>440</v>
      </c>
      <c r="G786" s="8">
        <f>G787+G788+G789</f>
        <v>20617.8</v>
      </c>
      <c r="H786" s="8">
        <f>H787+H788+H789</f>
        <v>7491</v>
      </c>
      <c r="I786" s="8">
        <f aca="true" t="shared" si="295" ref="I786:N786">I787+I788+I789</f>
        <v>3591.8</v>
      </c>
      <c r="J786" s="8">
        <f t="shared" si="295"/>
        <v>4693.1</v>
      </c>
      <c r="K786" s="8">
        <f t="shared" si="295"/>
        <v>4841.9</v>
      </c>
      <c r="L786" s="8">
        <f t="shared" si="295"/>
        <v>0</v>
      </c>
      <c r="M786" s="8">
        <f t="shared" si="295"/>
        <v>0</v>
      </c>
      <c r="N786" s="8">
        <f t="shared" si="295"/>
        <v>0</v>
      </c>
      <c r="O786" s="8">
        <v>0</v>
      </c>
      <c r="P786" s="8">
        <v>0</v>
      </c>
    </row>
    <row r="787" spans="1:16" ht="7.5">
      <c r="A787" s="29"/>
      <c r="B787" s="29"/>
      <c r="C787" s="23"/>
      <c r="D787" s="26"/>
      <c r="E787" s="29"/>
      <c r="F787" s="11" t="s">
        <v>23</v>
      </c>
      <c r="G787" s="8">
        <f>SUM(H787:P787)</f>
        <v>20617.8</v>
      </c>
      <c r="H787" s="8">
        <v>7491</v>
      </c>
      <c r="I787" s="8">
        <v>3591.8</v>
      </c>
      <c r="J787" s="8">
        <v>4693.1</v>
      </c>
      <c r="K787" s="8">
        <v>4841.9</v>
      </c>
      <c r="L787" s="8"/>
      <c r="M787" s="8"/>
      <c r="N787" s="8"/>
      <c r="O787" s="8"/>
      <c r="P787" s="8"/>
    </row>
    <row r="788" spans="1:16" ht="7.5">
      <c r="A788" s="29"/>
      <c r="B788" s="29"/>
      <c r="C788" s="23"/>
      <c r="D788" s="26"/>
      <c r="E788" s="29"/>
      <c r="F788" s="11" t="s">
        <v>24</v>
      </c>
      <c r="G788" s="8">
        <f>SUM(H788:P788)</f>
        <v>0</v>
      </c>
      <c r="H788" s="8"/>
      <c r="I788" s="8"/>
      <c r="J788" s="8"/>
      <c r="K788" s="8"/>
      <c r="L788" s="8"/>
      <c r="M788" s="8"/>
      <c r="N788" s="8"/>
      <c r="O788" s="8"/>
      <c r="P788" s="8"/>
    </row>
    <row r="789" spans="1:16" ht="7.5">
      <c r="A789" s="29"/>
      <c r="B789" s="29"/>
      <c r="C789" s="23"/>
      <c r="D789" s="26"/>
      <c r="E789" s="29"/>
      <c r="F789" s="11" t="s">
        <v>25</v>
      </c>
      <c r="G789" s="8">
        <f>SUM(H789:P789)</f>
        <v>0</v>
      </c>
      <c r="H789" s="8"/>
      <c r="I789" s="8"/>
      <c r="J789" s="8"/>
      <c r="K789" s="8"/>
      <c r="L789" s="8"/>
      <c r="M789" s="8"/>
      <c r="N789" s="8"/>
      <c r="O789" s="8"/>
      <c r="P789" s="8"/>
    </row>
    <row r="790" spans="1:16" ht="7.5">
      <c r="A790" s="29"/>
      <c r="B790" s="29"/>
      <c r="C790" s="23" t="s">
        <v>114</v>
      </c>
      <c r="D790" s="26"/>
      <c r="E790" s="29"/>
      <c r="F790" s="11" t="s">
        <v>440</v>
      </c>
      <c r="G790" s="8">
        <f>G791+G792+G793</f>
        <v>61783.3</v>
      </c>
      <c r="H790" s="8">
        <f>H791+H792+H793</f>
        <v>0</v>
      </c>
      <c r="I790" s="8">
        <f aca="true" t="shared" si="296" ref="I790:P790">I791+I792+I793</f>
        <v>0</v>
      </c>
      <c r="J790" s="8">
        <f t="shared" si="296"/>
        <v>0</v>
      </c>
      <c r="K790" s="8">
        <f t="shared" si="296"/>
        <v>0</v>
      </c>
      <c r="L790" s="8">
        <f t="shared" si="296"/>
        <v>10626.1</v>
      </c>
      <c r="M790" s="8">
        <f t="shared" si="296"/>
        <v>12789.3</v>
      </c>
      <c r="N790" s="8">
        <f t="shared" si="296"/>
        <v>12789.3</v>
      </c>
      <c r="O790" s="8">
        <f t="shared" si="296"/>
        <v>12789.3</v>
      </c>
      <c r="P790" s="8">
        <f t="shared" si="296"/>
        <v>12789.3</v>
      </c>
    </row>
    <row r="791" spans="1:16" ht="7.5">
      <c r="A791" s="29"/>
      <c r="B791" s="29"/>
      <c r="C791" s="23"/>
      <c r="D791" s="26"/>
      <c r="E791" s="29"/>
      <c r="F791" s="11" t="s">
        <v>23</v>
      </c>
      <c r="G791" s="8">
        <f>SUM(H791:P791)</f>
        <v>61783.3</v>
      </c>
      <c r="H791" s="8"/>
      <c r="I791" s="8"/>
      <c r="J791" s="8"/>
      <c r="K791" s="8"/>
      <c r="L791" s="8">
        <v>10626.1</v>
      </c>
      <c r="M791" s="8">
        <v>12789.3</v>
      </c>
      <c r="N791" s="8">
        <v>12789.3</v>
      </c>
      <c r="O791" s="8">
        <v>12789.3</v>
      </c>
      <c r="P791" s="8">
        <f>O791</f>
        <v>12789.3</v>
      </c>
    </row>
    <row r="792" spans="1:16" ht="7.5">
      <c r="A792" s="29"/>
      <c r="B792" s="29"/>
      <c r="C792" s="23"/>
      <c r="D792" s="26"/>
      <c r="E792" s="29"/>
      <c r="F792" s="11" t="s">
        <v>24</v>
      </c>
      <c r="G792" s="8">
        <f>SUM(H792:P792)</f>
        <v>0</v>
      </c>
      <c r="H792" s="8"/>
      <c r="I792" s="8"/>
      <c r="J792" s="8"/>
      <c r="K792" s="8"/>
      <c r="L792" s="8"/>
      <c r="M792" s="8"/>
      <c r="N792" s="8"/>
      <c r="O792" s="8"/>
      <c r="P792" s="8"/>
    </row>
    <row r="793" spans="1:16" ht="7.5">
      <c r="A793" s="30"/>
      <c r="B793" s="30"/>
      <c r="C793" s="23"/>
      <c r="D793" s="27"/>
      <c r="E793" s="30"/>
      <c r="F793" s="11" t="s">
        <v>25</v>
      </c>
      <c r="G793" s="8">
        <f>SUM(H793:P793)</f>
        <v>0</v>
      </c>
      <c r="H793" s="8"/>
      <c r="I793" s="8"/>
      <c r="J793" s="8"/>
      <c r="K793" s="8"/>
      <c r="L793" s="8"/>
      <c r="M793" s="8"/>
      <c r="N793" s="8"/>
      <c r="O793" s="8"/>
      <c r="P793" s="8"/>
    </row>
    <row r="794" spans="1:16" ht="7.5">
      <c r="A794" s="24" t="s">
        <v>315</v>
      </c>
      <c r="B794" s="24" t="s">
        <v>518</v>
      </c>
      <c r="C794" s="23" t="s">
        <v>308</v>
      </c>
      <c r="D794" s="23" t="s">
        <v>316</v>
      </c>
      <c r="E794" s="24" t="s">
        <v>443</v>
      </c>
      <c r="F794" s="11" t="s">
        <v>440</v>
      </c>
      <c r="G794" s="8">
        <f aca="true" t="shared" si="297" ref="G794:N794">G795+G796+G797</f>
        <v>17055.2</v>
      </c>
      <c r="H794" s="8">
        <f t="shared" si="297"/>
        <v>5526.5</v>
      </c>
      <c r="I794" s="8">
        <f t="shared" si="297"/>
        <v>9841.8</v>
      </c>
      <c r="J794" s="8">
        <f t="shared" si="297"/>
        <v>1686.9</v>
      </c>
      <c r="K794" s="8">
        <f t="shared" si="297"/>
        <v>0</v>
      </c>
      <c r="L794" s="8">
        <f t="shared" si="297"/>
        <v>0</v>
      </c>
      <c r="M794" s="8">
        <f t="shared" si="297"/>
        <v>0</v>
      </c>
      <c r="N794" s="8">
        <f t="shared" si="297"/>
        <v>0</v>
      </c>
      <c r="O794" s="8">
        <v>0</v>
      </c>
      <c r="P794" s="8">
        <v>0</v>
      </c>
    </row>
    <row r="795" spans="1:16" ht="7.5">
      <c r="A795" s="24"/>
      <c r="B795" s="24"/>
      <c r="C795" s="23"/>
      <c r="D795" s="23"/>
      <c r="E795" s="24"/>
      <c r="F795" s="11" t="s">
        <v>23</v>
      </c>
      <c r="G795" s="8">
        <f>SUM(H795:P795)</f>
        <v>17055.2</v>
      </c>
      <c r="H795" s="8">
        <f>H799</f>
        <v>5526.5</v>
      </c>
      <c r="I795" s="8">
        <f aca="true" t="shared" si="298" ref="I795:N795">I799</f>
        <v>9841.8</v>
      </c>
      <c r="J795" s="8">
        <f t="shared" si="298"/>
        <v>1686.9</v>
      </c>
      <c r="K795" s="8">
        <f t="shared" si="298"/>
        <v>0</v>
      </c>
      <c r="L795" s="8">
        <f t="shared" si="298"/>
        <v>0</v>
      </c>
      <c r="M795" s="8">
        <f t="shared" si="298"/>
        <v>0</v>
      </c>
      <c r="N795" s="8">
        <f t="shared" si="298"/>
        <v>0</v>
      </c>
      <c r="O795" s="8">
        <v>0</v>
      </c>
      <c r="P795" s="8">
        <v>0</v>
      </c>
    </row>
    <row r="796" spans="1:16" ht="7.5">
      <c r="A796" s="24"/>
      <c r="B796" s="24"/>
      <c r="C796" s="23"/>
      <c r="D796" s="23"/>
      <c r="E796" s="24"/>
      <c r="F796" s="11" t="s">
        <v>24</v>
      </c>
      <c r="G796" s="8">
        <f>SUM(H796:P796)</f>
        <v>0</v>
      </c>
      <c r="H796" s="8">
        <f aca="true" t="shared" si="299" ref="H796:N797">H800</f>
        <v>0</v>
      </c>
      <c r="I796" s="8">
        <f t="shared" si="299"/>
        <v>0</v>
      </c>
      <c r="J796" s="8">
        <f t="shared" si="299"/>
        <v>0</v>
      </c>
      <c r="K796" s="8">
        <f t="shared" si="299"/>
        <v>0</v>
      </c>
      <c r="L796" s="8">
        <f t="shared" si="299"/>
        <v>0</v>
      </c>
      <c r="M796" s="8">
        <f t="shared" si="299"/>
        <v>0</v>
      </c>
      <c r="N796" s="8">
        <f t="shared" si="299"/>
        <v>0</v>
      </c>
      <c r="O796" s="8">
        <v>0</v>
      </c>
      <c r="P796" s="8">
        <v>0</v>
      </c>
    </row>
    <row r="797" spans="1:16" ht="7.5">
      <c r="A797" s="24"/>
      <c r="B797" s="24"/>
      <c r="C797" s="23"/>
      <c r="D797" s="23"/>
      <c r="E797" s="24"/>
      <c r="F797" s="11" t="s">
        <v>25</v>
      </c>
      <c r="G797" s="8">
        <f>SUM(H797:P797)</f>
        <v>0</v>
      </c>
      <c r="H797" s="8">
        <f t="shared" si="299"/>
        <v>0</v>
      </c>
      <c r="I797" s="8">
        <f t="shared" si="299"/>
        <v>0</v>
      </c>
      <c r="J797" s="8">
        <f t="shared" si="299"/>
        <v>0</v>
      </c>
      <c r="K797" s="8">
        <f t="shared" si="299"/>
        <v>0</v>
      </c>
      <c r="L797" s="8">
        <f t="shared" si="299"/>
        <v>0</v>
      </c>
      <c r="M797" s="8">
        <f t="shared" si="299"/>
        <v>0</v>
      </c>
      <c r="N797" s="8">
        <f t="shared" si="299"/>
        <v>0</v>
      </c>
      <c r="O797" s="8">
        <v>0</v>
      </c>
      <c r="P797" s="8">
        <v>0</v>
      </c>
    </row>
    <row r="798" spans="1:16" ht="7.5">
      <c r="A798" s="24" t="s">
        <v>317</v>
      </c>
      <c r="B798" s="24" t="s">
        <v>157</v>
      </c>
      <c r="C798" s="23" t="s">
        <v>308</v>
      </c>
      <c r="D798" s="23" t="s">
        <v>318</v>
      </c>
      <c r="E798" s="24" t="s">
        <v>443</v>
      </c>
      <c r="F798" s="11" t="s">
        <v>440</v>
      </c>
      <c r="G798" s="8">
        <f aca="true" t="shared" si="300" ref="G798:N798">G799+G800+G801</f>
        <v>17055.2</v>
      </c>
      <c r="H798" s="8">
        <f t="shared" si="300"/>
        <v>5526.5</v>
      </c>
      <c r="I798" s="8">
        <f t="shared" si="300"/>
        <v>9841.8</v>
      </c>
      <c r="J798" s="8">
        <f t="shared" si="300"/>
        <v>1686.9</v>
      </c>
      <c r="K798" s="8">
        <f t="shared" si="300"/>
        <v>0</v>
      </c>
      <c r="L798" s="8">
        <f t="shared" si="300"/>
        <v>0</v>
      </c>
      <c r="M798" s="8">
        <f t="shared" si="300"/>
        <v>0</v>
      </c>
      <c r="N798" s="8">
        <f t="shared" si="300"/>
        <v>0</v>
      </c>
      <c r="O798" s="8">
        <v>0</v>
      </c>
      <c r="P798" s="8">
        <v>0</v>
      </c>
    </row>
    <row r="799" spans="1:16" ht="7.5">
      <c r="A799" s="24"/>
      <c r="B799" s="24"/>
      <c r="C799" s="23"/>
      <c r="D799" s="23"/>
      <c r="E799" s="24"/>
      <c r="F799" s="11" t="s">
        <v>23</v>
      </c>
      <c r="G799" s="8">
        <f>SUM(H799:P799)</f>
        <v>17055.2</v>
      </c>
      <c r="H799" s="8">
        <v>5526.5</v>
      </c>
      <c r="I799" s="8">
        <v>9841.8</v>
      </c>
      <c r="J799" s="8">
        <v>1686.9</v>
      </c>
      <c r="K799" s="8"/>
      <c r="L799" s="8"/>
      <c r="M799" s="8"/>
      <c r="N799" s="8"/>
      <c r="O799" s="8"/>
      <c r="P799" s="8"/>
    </row>
    <row r="800" spans="1:16" ht="7.5">
      <c r="A800" s="24"/>
      <c r="B800" s="24"/>
      <c r="C800" s="23"/>
      <c r="D800" s="23"/>
      <c r="E800" s="24"/>
      <c r="F800" s="11" t="s">
        <v>24</v>
      </c>
      <c r="G800" s="8">
        <f>SUM(H800:P800)</f>
        <v>0</v>
      </c>
      <c r="H800" s="8"/>
      <c r="I800" s="8"/>
      <c r="J800" s="8"/>
      <c r="K800" s="8"/>
      <c r="L800" s="8"/>
      <c r="M800" s="8"/>
      <c r="N800" s="8"/>
      <c r="O800" s="8"/>
      <c r="P800" s="8"/>
    </row>
    <row r="801" spans="1:16" ht="7.5">
      <c r="A801" s="24"/>
      <c r="B801" s="24"/>
      <c r="C801" s="23"/>
      <c r="D801" s="23"/>
      <c r="E801" s="24"/>
      <c r="F801" s="11" t="s">
        <v>25</v>
      </c>
      <c r="G801" s="8">
        <f>SUM(H801:P801)</f>
        <v>0</v>
      </c>
      <c r="H801" s="8"/>
      <c r="I801" s="8"/>
      <c r="J801" s="8"/>
      <c r="K801" s="8"/>
      <c r="L801" s="8"/>
      <c r="M801" s="8"/>
      <c r="N801" s="8"/>
      <c r="O801" s="8"/>
      <c r="P801" s="8"/>
    </row>
    <row r="802" spans="1:16" ht="7.5">
      <c r="A802" s="24" t="s">
        <v>319</v>
      </c>
      <c r="B802" s="24" t="s">
        <v>534</v>
      </c>
      <c r="C802" s="23" t="s">
        <v>308</v>
      </c>
      <c r="D802" s="23" t="s">
        <v>320</v>
      </c>
      <c r="E802" s="24" t="s">
        <v>460</v>
      </c>
      <c r="F802" s="11" t="s">
        <v>440</v>
      </c>
      <c r="G802" s="8">
        <f aca="true" t="shared" si="301" ref="G802:M802">G803+G804+G805</f>
        <v>365132.10000000003</v>
      </c>
      <c r="H802" s="8">
        <f t="shared" si="301"/>
        <v>35228.100000000006</v>
      </c>
      <c r="I802" s="8">
        <f t="shared" si="301"/>
        <v>16783.199999999997</v>
      </c>
      <c r="J802" s="8">
        <f t="shared" si="301"/>
        <v>38910.9</v>
      </c>
      <c r="K802" s="8">
        <f t="shared" si="301"/>
        <v>38211.8</v>
      </c>
      <c r="L802" s="8">
        <f t="shared" si="301"/>
        <v>41072.8</v>
      </c>
      <c r="M802" s="8">
        <f t="shared" si="301"/>
        <v>46564.2</v>
      </c>
      <c r="N802" s="8">
        <f>N803+N804+N805</f>
        <v>49453.7</v>
      </c>
      <c r="O802" s="8">
        <f>O803+O804+O805</f>
        <v>49453.7</v>
      </c>
      <c r="P802" s="8">
        <f>P803+P804+P805</f>
        <v>49453.7</v>
      </c>
    </row>
    <row r="803" spans="1:16" ht="7.5">
      <c r="A803" s="24"/>
      <c r="B803" s="24"/>
      <c r="C803" s="23"/>
      <c r="D803" s="23"/>
      <c r="E803" s="24"/>
      <c r="F803" s="11" t="s">
        <v>23</v>
      </c>
      <c r="G803" s="8">
        <f>SUM(H803:P803)</f>
        <v>81736.3</v>
      </c>
      <c r="H803" s="8">
        <f aca="true" t="shared" si="302" ref="H803:P803">H807+H819+H823+H815+H811</f>
        <v>8619</v>
      </c>
      <c r="I803" s="8">
        <f t="shared" si="302"/>
        <v>7904.9</v>
      </c>
      <c r="J803" s="8">
        <f t="shared" si="302"/>
        <v>8799.6</v>
      </c>
      <c r="K803" s="8">
        <f t="shared" si="302"/>
        <v>8849.5</v>
      </c>
      <c r="L803" s="8">
        <f t="shared" si="302"/>
        <v>8993.3</v>
      </c>
      <c r="M803" s="8">
        <f t="shared" si="302"/>
        <v>9642.5</v>
      </c>
      <c r="N803" s="8">
        <f t="shared" si="302"/>
        <v>9642.5</v>
      </c>
      <c r="O803" s="8">
        <f t="shared" si="302"/>
        <v>9642.5</v>
      </c>
      <c r="P803" s="8">
        <f t="shared" si="302"/>
        <v>9642.5</v>
      </c>
    </row>
    <row r="804" spans="1:16" ht="7.5">
      <c r="A804" s="24"/>
      <c r="B804" s="24"/>
      <c r="C804" s="23"/>
      <c r="D804" s="23"/>
      <c r="E804" s="24"/>
      <c r="F804" s="11" t="s">
        <v>24</v>
      </c>
      <c r="G804" s="8">
        <f>SUM(H804:P804)</f>
        <v>283395.80000000005</v>
      </c>
      <c r="H804" s="8">
        <f aca="true" t="shared" si="303" ref="H804:M805">H808+H820+H824+H816+H812</f>
        <v>26609.100000000002</v>
      </c>
      <c r="I804" s="8">
        <f t="shared" si="303"/>
        <v>8878.3</v>
      </c>
      <c r="J804" s="8">
        <f t="shared" si="303"/>
        <v>30111.3</v>
      </c>
      <c r="K804" s="8">
        <f t="shared" si="303"/>
        <v>29362.3</v>
      </c>
      <c r="L804" s="8">
        <f t="shared" si="303"/>
        <v>32079.5</v>
      </c>
      <c r="M804" s="8">
        <f t="shared" si="303"/>
        <v>36921.7</v>
      </c>
      <c r="N804" s="8">
        <f aca="true" t="shared" si="304" ref="N804:P805">N808+N820+N824+N816+N812</f>
        <v>39811.2</v>
      </c>
      <c r="O804" s="8">
        <f t="shared" si="304"/>
        <v>39811.2</v>
      </c>
      <c r="P804" s="8">
        <f t="shared" si="304"/>
        <v>39811.2</v>
      </c>
    </row>
    <row r="805" spans="1:16" ht="15" customHeight="1">
      <c r="A805" s="24"/>
      <c r="B805" s="24"/>
      <c r="C805" s="23"/>
      <c r="D805" s="23"/>
      <c r="E805" s="24"/>
      <c r="F805" s="11" t="s">
        <v>25</v>
      </c>
      <c r="G805" s="8">
        <f>SUM(H805:P805)</f>
        <v>0</v>
      </c>
      <c r="H805" s="8">
        <f t="shared" si="303"/>
        <v>0</v>
      </c>
      <c r="I805" s="8">
        <f t="shared" si="303"/>
        <v>0</v>
      </c>
      <c r="J805" s="8">
        <f t="shared" si="303"/>
        <v>0</v>
      </c>
      <c r="K805" s="8">
        <f t="shared" si="303"/>
        <v>0</v>
      </c>
      <c r="L805" s="8">
        <f t="shared" si="303"/>
        <v>0</v>
      </c>
      <c r="M805" s="8">
        <f t="shared" si="303"/>
        <v>0</v>
      </c>
      <c r="N805" s="8">
        <f t="shared" si="304"/>
        <v>0</v>
      </c>
      <c r="O805" s="8">
        <f t="shared" si="304"/>
        <v>0</v>
      </c>
      <c r="P805" s="8">
        <f t="shared" si="304"/>
        <v>0</v>
      </c>
    </row>
    <row r="806" spans="1:16" ht="7.5">
      <c r="A806" s="24" t="s">
        <v>321</v>
      </c>
      <c r="B806" s="24" t="s">
        <v>535</v>
      </c>
      <c r="C806" s="25" t="s">
        <v>311</v>
      </c>
      <c r="D806" s="25" t="s">
        <v>322</v>
      </c>
      <c r="E806" s="28" t="s">
        <v>443</v>
      </c>
      <c r="F806" s="11" t="s">
        <v>440</v>
      </c>
      <c r="G806" s="8">
        <f aca="true" t="shared" si="305" ref="G806:N806">G807+G808+G809</f>
        <v>34140</v>
      </c>
      <c r="H806" s="8">
        <f t="shared" si="305"/>
        <v>8619</v>
      </c>
      <c r="I806" s="8">
        <f t="shared" si="305"/>
        <v>7904.9</v>
      </c>
      <c r="J806" s="8">
        <f t="shared" si="305"/>
        <v>8799.6</v>
      </c>
      <c r="K806" s="8">
        <f t="shared" si="305"/>
        <v>8816.5</v>
      </c>
      <c r="L806" s="8">
        <f t="shared" si="305"/>
        <v>0</v>
      </c>
      <c r="M806" s="8">
        <f t="shared" si="305"/>
        <v>0</v>
      </c>
      <c r="N806" s="8">
        <f t="shared" si="305"/>
        <v>0</v>
      </c>
      <c r="O806" s="8">
        <v>0</v>
      </c>
      <c r="P806" s="8">
        <v>0</v>
      </c>
    </row>
    <row r="807" spans="1:16" ht="7.5">
      <c r="A807" s="24"/>
      <c r="B807" s="24"/>
      <c r="C807" s="26"/>
      <c r="D807" s="26"/>
      <c r="E807" s="29"/>
      <c r="F807" s="11" t="s">
        <v>23</v>
      </c>
      <c r="G807" s="8">
        <f>SUM(H807:P807)</f>
        <v>34140</v>
      </c>
      <c r="H807" s="8">
        <v>8619</v>
      </c>
      <c r="I807" s="8">
        <v>7904.9</v>
      </c>
      <c r="J807" s="8">
        <v>8799.6</v>
      </c>
      <c r="K807" s="8">
        <v>8816.5</v>
      </c>
      <c r="L807" s="8"/>
      <c r="M807" s="8"/>
      <c r="N807" s="8"/>
      <c r="O807" s="8"/>
      <c r="P807" s="8"/>
    </row>
    <row r="808" spans="1:16" ht="7.5">
      <c r="A808" s="24"/>
      <c r="B808" s="24"/>
      <c r="C808" s="26"/>
      <c r="D808" s="26"/>
      <c r="E808" s="29"/>
      <c r="F808" s="11" t="s">
        <v>24</v>
      </c>
      <c r="G808" s="8">
        <f>SUM(H808:P808)</f>
        <v>0</v>
      </c>
      <c r="H808" s="8"/>
      <c r="I808" s="8"/>
      <c r="J808" s="8"/>
      <c r="K808" s="8"/>
      <c r="L808" s="8"/>
      <c r="M808" s="8"/>
      <c r="N808" s="8"/>
      <c r="O808" s="8"/>
      <c r="P808" s="8"/>
    </row>
    <row r="809" spans="1:16" ht="7.5">
      <c r="A809" s="24"/>
      <c r="B809" s="24"/>
      <c r="C809" s="27"/>
      <c r="D809" s="26"/>
      <c r="E809" s="29"/>
      <c r="F809" s="11" t="s">
        <v>25</v>
      </c>
      <c r="G809" s="8">
        <f>SUM(H809:P809)</f>
        <v>0</v>
      </c>
      <c r="H809" s="8"/>
      <c r="I809" s="8"/>
      <c r="J809" s="8"/>
      <c r="K809" s="8"/>
      <c r="L809" s="8"/>
      <c r="M809" s="8"/>
      <c r="N809" s="8"/>
      <c r="O809" s="8"/>
      <c r="P809" s="8"/>
    </row>
    <row r="810" spans="1:16" ht="7.5">
      <c r="A810" s="24"/>
      <c r="B810" s="24"/>
      <c r="C810" s="25" t="s">
        <v>114</v>
      </c>
      <c r="D810" s="26"/>
      <c r="E810" s="29"/>
      <c r="F810" s="11" t="s">
        <v>440</v>
      </c>
      <c r="G810" s="8">
        <f aca="true" t="shared" si="306" ref="G810:P810">G811+G812+G813</f>
        <v>47563.3</v>
      </c>
      <c r="H810" s="8">
        <f t="shared" si="306"/>
        <v>0</v>
      </c>
      <c r="I810" s="8">
        <f t="shared" si="306"/>
        <v>0</v>
      </c>
      <c r="J810" s="8">
        <f t="shared" si="306"/>
        <v>0</v>
      </c>
      <c r="K810" s="8">
        <f t="shared" si="306"/>
        <v>0</v>
      </c>
      <c r="L810" s="8">
        <f t="shared" si="306"/>
        <v>8993.3</v>
      </c>
      <c r="M810" s="8">
        <f t="shared" si="306"/>
        <v>9642.5</v>
      </c>
      <c r="N810" s="8">
        <f t="shared" si="306"/>
        <v>9642.5</v>
      </c>
      <c r="O810" s="8">
        <f t="shared" si="306"/>
        <v>9642.5</v>
      </c>
      <c r="P810" s="8">
        <f t="shared" si="306"/>
        <v>9642.5</v>
      </c>
    </row>
    <row r="811" spans="1:16" ht="7.5">
      <c r="A811" s="24"/>
      <c r="B811" s="24"/>
      <c r="C811" s="26"/>
      <c r="D811" s="26"/>
      <c r="E811" s="29"/>
      <c r="F811" s="11" t="s">
        <v>23</v>
      </c>
      <c r="G811" s="8">
        <f>SUM(H811:P811)</f>
        <v>47563.3</v>
      </c>
      <c r="H811" s="8"/>
      <c r="I811" s="8"/>
      <c r="J811" s="8"/>
      <c r="K811" s="8"/>
      <c r="L811" s="8">
        <v>8993.3</v>
      </c>
      <c r="M811" s="8">
        <v>9642.5</v>
      </c>
      <c r="N811" s="8">
        <f>M811</f>
        <v>9642.5</v>
      </c>
      <c r="O811" s="8">
        <f>N811</f>
        <v>9642.5</v>
      </c>
      <c r="P811" s="8">
        <f>O811</f>
        <v>9642.5</v>
      </c>
    </row>
    <row r="812" spans="1:16" ht="7.5">
      <c r="A812" s="24"/>
      <c r="B812" s="24"/>
      <c r="C812" s="26"/>
      <c r="D812" s="26"/>
      <c r="E812" s="29"/>
      <c r="F812" s="11" t="s">
        <v>24</v>
      </c>
      <c r="G812" s="8">
        <f>SUM(H812:P812)</f>
        <v>0</v>
      </c>
      <c r="H812" s="8"/>
      <c r="I812" s="8"/>
      <c r="J812" s="8"/>
      <c r="K812" s="8"/>
      <c r="L812" s="8"/>
      <c r="M812" s="8"/>
      <c r="N812" s="8"/>
      <c r="O812" s="8"/>
      <c r="P812" s="8"/>
    </row>
    <row r="813" spans="1:16" ht="7.5">
      <c r="A813" s="24"/>
      <c r="B813" s="24"/>
      <c r="C813" s="27"/>
      <c r="D813" s="26"/>
      <c r="E813" s="30"/>
      <c r="F813" s="11" t="s">
        <v>25</v>
      </c>
      <c r="G813" s="8">
        <f>SUM(H813:P813)</f>
        <v>0</v>
      </c>
      <c r="H813" s="8"/>
      <c r="I813" s="8"/>
      <c r="J813" s="8"/>
      <c r="K813" s="8"/>
      <c r="L813" s="8"/>
      <c r="M813" s="8"/>
      <c r="N813" s="8"/>
      <c r="O813" s="8"/>
      <c r="P813" s="8"/>
    </row>
    <row r="814" spans="1:16" ht="7.5">
      <c r="A814" s="24"/>
      <c r="B814" s="24"/>
      <c r="C814" s="25" t="s">
        <v>311</v>
      </c>
      <c r="D814" s="26"/>
      <c r="E814" s="24" t="s">
        <v>461</v>
      </c>
      <c r="F814" s="11" t="s">
        <v>440</v>
      </c>
      <c r="G814" s="8">
        <f aca="true" t="shared" si="307" ref="G814:N814">G815+G816+G817</f>
        <v>33</v>
      </c>
      <c r="H814" s="8">
        <f t="shared" si="307"/>
        <v>0</v>
      </c>
      <c r="I814" s="8">
        <f t="shared" si="307"/>
        <v>0</v>
      </c>
      <c r="J814" s="8">
        <f t="shared" si="307"/>
        <v>0</v>
      </c>
      <c r="K814" s="8">
        <f t="shared" si="307"/>
        <v>33</v>
      </c>
      <c r="L814" s="8">
        <f t="shared" si="307"/>
        <v>0</v>
      </c>
      <c r="M814" s="8">
        <f t="shared" si="307"/>
        <v>0</v>
      </c>
      <c r="N814" s="8">
        <f t="shared" si="307"/>
        <v>0</v>
      </c>
      <c r="O814" s="8">
        <v>0</v>
      </c>
      <c r="P814" s="8">
        <v>0</v>
      </c>
    </row>
    <row r="815" spans="1:16" ht="7.5">
      <c r="A815" s="24"/>
      <c r="B815" s="24"/>
      <c r="C815" s="26"/>
      <c r="D815" s="26"/>
      <c r="E815" s="24"/>
      <c r="F815" s="11" t="s">
        <v>23</v>
      </c>
      <c r="G815" s="8">
        <f>SUM(H815:P815)</f>
        <v>33</v>
      </c>
      <c r="H815" s="8"/>
      <c r="I815" s="8"/>
      <c r="J815" s="8"/>
      <c r="K815" s="8">
        <v>33</v>
      </c>
      <c r="L815" s="8"/>
      <c r="M815" s="8"/>
      <c r="N815" s="8"/>
      <c r="O815" s="8"/>
      <c r="P815" s="8"/>
    </row>
    <row r="816" spans="1:16" ht="7.5">
      <c r="A816" s="24"/>
      <c r="B816" s="24"/>
      <c r="C816" s="26"/>
      <c r="D816" s="26"/>
      <c r="E816" s="24"/>
      <c r="F816" s="11" t="s">
        <v>24</v>
      </c>
      <c r="G816" s="8">
        <f>SUM(H816:P816)</f>
        <v>0</v>
      </c>
      <c r="H816" s="8"/>
      <c r="I816" s="8"/>
      <c r="J816" s="8"/>
      <c r="K816" s="8"/>
      <c r="L816" s="8"/>
      <c r="M816" s="8"/>
      <c r="N816" s="8"/>
      <c r="O816" s="8"/>
      <c r="P816" s="8"/>
    </row>
    <row r="817" spans="1:16" ht="7.5">
      <c r="A817" s="24"/>
      <c r="B817" s="24"/>
      <c r="C817" s="27"/>
      <c r="D817" s="27"/>
      <c r="E817" s="24"/>
      <c r="F817" s="11" t="s">
        <v>25</v>
      </c>
      <c r="G817" s="8">
        <f>SUM(H817:P817)</f>
        <v>0</v>
      </c>
      <c r="H817" s="8"/>
      <c r="I817" s="8"/>
      <c r="J817" s="8"/>
      <c r="K817" s="8"/>
      <c r="L817" s="8"/>
      <c r="M817" s="8"/>
      <c r="N817" s="8"/>
      <c r="O817" s="8"/>
      <c r="P817" s="8"/>
    </row>
    <row r="818" spans="1:16" ht="7.5">
      <c r="A818" s="24" t="s">
        <v>323</v>
      </c>
      <c r="B818" s="24" t="s">
        <v>519</v>
      </c>
      <c r="C818" s="23" t="s">
        <v>311</v>
      </c>
      <c r="D818" s="23" t="s">
        <v>324</v>
      </c>
      <c r="E818" s="24" t="s">
        <v>443</v>
      </c>
      <c r="F818" s="11" t="s">
        <v>440</v>
      </c>
      <c r="G818" s="8">
        <f aca="true" t="shared" si="308" ref="G818:N818">G819+G820+G821</f>
        <v>92014</v>
      </c>
      <c r="H818" s="8">
        <f t="shared" si="308"/>
        <v>25766.7</v>
      </c>
      <c r="I818" s="8">
        <f t="shared" si="308"/>
        <v>8619.8</v>
      </c>
      <c r="J818" s="8">
        <f t="shared" si="308"/>
        <v>29194.2</v>
      </c>
      <c r="K818" s="8">
        <f t="shared" si="308"/>
        <v>28433.3</v>
      </c>
      <c r="L818" s="8">
        <f t="shared" si="308"/>
        <v>0</v>
      </c>
      <c r="M818" s="8">
        <f t="shared" si="308"/>
        <v>0</v>
      </c>
      <c r="N818" s="8">
        <f t="shared" si="308"/>
        <v>0</v>
      </c>
      <c r="O818" s="8">
        <v>0</v>
      </c>
      <c r="P818" s="8">
        <v>0</v>
      </c>
    </row>
    <row r="819" spans="1:16" ht="7.5">
      <c r="A819" s="24"/>
      <c r="B819" s="24"/>
      <c r="C819" s="23"/>
      <c r="D819" s="23"/>
      <c r="E819" s="24"/>
      <c r="F819" s="11" t="s">
        <v>23</v>
      </c>
      <c r="G819" s="8">
        <f>SUM(H819:P819)</f>
        <v>0</v>
      </c>
      <c r="H819" s="8"/>
      <c r="I819" s="8"/>
      <c r="J819" s="8"/>
      <c r="K819" s="8"/>
      <c r="L819" s="8"/>
      <c r="M819" s="8"/>
      <c r="N819" s="8"/>
      <c r="O819" s="8"/>
      <c r="P819" s="8"/>
    </row>
    <row r="820" spans="1:16" ht="7.5">
      <c r="A820" s="24"/>
      <c r="B820" s="24"/>
      <c r="C820" s="23"/>
      <c r="D820" s="23"/>
      <c r="E820" s="24"/>
      <c r="F820" s="11" t="s">
        <v>24</v>
      </c>
      <c r="G820" s="8">
        <f>SUM(H820:P820)</f>
        <v>92014</v>
      </c>
      <c r="H820" s="8">
        <v>25766.7</v>
      </c>
      <c r="I820" s="8">
        <v>8619.8</v>
      </c>
      <c r="J820" s="8">
        <v>29194.2</v>
      </c>
      <c r="K820" s="8">
        <v>28433.3</v>
      </c>
      <c r="L820" s="8"/>
      <c r="M820" s="8"/>
      <c r="N820" s="8"/>
      <c r="O820" s="8"/>
      <c r="P820" s="8"/>
    </row>
    <row r="821" spans="1:16" ht="7.5">
      <c r="A821" s="24"/>
      <c r="B821" s="24"/>
      <c r="C821" s="23"/>
      <c r="D821" s="23"/>
      <c r="E821" s="24"/>
      <c r="F821" s="11" t="s">
        <v>25</v>
      </c>
      <c r="G821" s="8">
        <f>SUM(H821:P821)</f>
        <v>0</v>
      </c>
      <c r="H821" s="8"/>
      <c r="I821" s="8"/>
      <c r="J821" s="8"/>
      <c r="K821" s="8"/>
      <c r="L821" s="8"/>
      <c r="M821" s="8"/>
      <c r="N821" s="8"/>
      <c r="O821" s="8"/>
      <c r="P821" s="8"/>
    </row>
    <row r="822" spans="1:16" ht="7.5">
      <c r="A822" s="24"/>
      <c r="B822" s="24"/>
      <c r="C822" s="23" t="s">
        <v>114</v>
      </c>
      <c r="D822" s="23"/>
      <c r="E822" s="24"/>
      <c r="F822" s="11" t="s">
        <v>440</v>
      </c>
      <c r="G822" s="8">
        <f aca="true" t="shared" si="309" ref="G822:P822">G823+G824+G825</f>
        <v>191381.8</v>
      </c>
      <c r="H822" s="8">
        <f t="shared" si="309"/>
        <v>842.4</v>
      </c>
      <c r="I822" s="8">
        <f t="shared" si="309"/>
        <v>258.5</v>
      </c>
      <c r="J822" s="8">
        <f t="shared" si="309"/>
        <v>917.1</v>
      </c>
      <c r="K822" s="8">
        <f t="shared" si="309"/>
        <v>929</v>
      </c>
      <c r="L822" s="8">
        <f t="shared" si="309"/>
        <v>32079.5</v>
      </c>
      <c r="M822" s="8">
        <f t="shared" si="309"/>
        <v>36921.7</v>
      </c>
      <c r="N822" s="8">
        <f t="shared" si="309"/>
        <v>39811.2</v>
      </c>
      <c r="O822" s="8">
        <f t="shared" si="309"/>
        <v>39811.2</v>
      </c>
      <c r="P822" s="8">
        <f t="shared" si="309"/>
        <v>39811.2</v>
      </c>
    </row>
    <row r="823" spans="1:16" ht="7.5">
      <c r="A823" s="24"/>
      <c r="B823" s="24"/>
      <c r="C823" s="23"/>
      <c r="D823" s="23"/>
      <c r="E823" s="24"/>
      <c r="F823" s="11" t="s">
        <v>23</v>
      </c>
      <c r="G823" s="8">
        <f>SUM(H823:P823)</f>
        <v>0</v>
      </c>
      <c r="H823" s="8"/>
      <c r="I823" s="8"/>
      <c r="J823" s="8"/>
      <c r="K823" s="8"/>
      <c r="L823" s="8"/>
      <c r="M823" s="8"/>
      <c r="N823" s="8"/>
      <c r="O823" s="8"/>
      <c r="P823" s="8"/>
    </row>
    <row r="824" spans="1:16" ht="7.5">
      <c r="A824" s="24"/>
      <c r="B824" s="24"/>
      <c r="C824" s="23"/>
      <c r="D824" s="23"/>
      <c r="E824" s="24"/>
      <c r="F824" s="11" t="s">
        <v>24</v>
      </c>
      <c r="G824" s="8">
        <f>SUM(H824:P824)</f>
        <v>191381.8</v>
      </c>
      <c r="H824" s="8">
        <v>842.4</v>
      </c>
      <c r="I824" s="8">
        <v>258.5</v>
      </c>
      <c r="J824" s="8">
        <v>917.1</v>
      </c>
      <c r="K824" s="8">
        <v>929</v>
      </c>
      <c r="L824" s="8">
        <v>32079.5</v>
      </c>
      <c r="M824" s="8">
        <v>36921.7</v>
      </c>
      <c r="N824" s="8">
        <v>39811.2</v>
      </c>
      <c r="O824" s="8">
        <v>39811.2</v>
      </c>
      <c r="P824" s="8">
        <f>O824</f>
        <v>39811.2</v>
      </c>
    </row>
    <row r="825" spans="1:16" ht="9.75" customHeight="1">
      <c r="A825" s="24"/>
      <c r="B825" s="24"/>
      <c r="C825" s="23"/>
      <c r="D825" s="23"/>
      <c r="E825" s="24"/>
      <c r="F825" s="11" t="s">
        <v>25</v>
      </c>
      <c r="G825" s="8">
        <f>SUM(H825:P825)</f>
        <v>0</v>
      </c>
      <c r="H825" s="8"/>
      <c r="I825" s="8"/>
      <c r="J825" s="8"/>
      <c r="K825" s="8"/>
      <c r="L825" s="8"/>
      <c r="M825" s="8"/>
      <c r="N825" s="8"/>
      <c r="O825" s="8"/>
      <c r="P825" s="8"/>
    </row>
    <row r="826" spans="1:16" ht="8.25" customHeight="1">
      <c r="A826" s="24" t="s">
        <v>574</v>
      </c>
      <c r="B826" s="24" t="s">
        <v>479</v>
      </c>
      <c r="C826" s="23" t="s">
        <v>114</v>
      </c>
      <c r="D826" s="23" t="s">
        <v>578</v>
      </c>
      <c r="E826" s="24" t="s">
        <v>458</v>
      </c>
      <c r="F826" s="11" t="s">
        <v>440</v>
      </c>
      <c r="G826" s="8">
        <f>G827+G828+G829</f>
        <v>10599.6</v>
      </c>
      <c r="H826" s="8">
        <f aca="true" t="shared" si="310" ref="H826:M826">H827+H828+H829</f>
        <v>0</v>
      </c>
      <c r="I826" s="8">
        <f t="shared" si="310"/>
        <v>0</v>
      </c>
      <c r="J826" s="8">
        <f t="shared" si="310"/>
        <v>0</v>
      </c>
      <c r="K826" s="8">
        <f t="shared" si="310"/>
        <v>0</v>
      </c>
      <c r="L826" s="8">
        <f t="shared" si="310"/>
        <v>599.6</v>
      </c>
      <c r="M826" s="8">
        <f t="shared" si="310"/>
        <v>0</v>
      </c>
      <c r="N826" s="8">
        <f>N827+N828+N829</f>
        <v>0</v>
      </c>
      <c r="O826" s="8">
        <f>O827+O828+O829</f>
        <v>10000</v>
      </c>
      <c r="P826" s="8">
        <f>P827+P828+P829</f>
        <v>0</v>
      </c>
    </row>
    <row r="827" spans="1:16" ht="7.5">
      <c r="A827" s="24"/>
      <c r="B827" s="24"/>
      <c r="C827" s="23"/>
      <c r="D827" s="23"/>
      <c r="E827" s="24"/>
      <c r="F827" s="11" t="s">
        <v>23</v>
      </c>
      <c r="G827" s="8">
        <f>SUM(H827:P827)</f>
        <v>10599.6</v>
      </c>
      <c r="H827" s="8">
        <f aca="true" t="shared" si="311" ref="H827:P827">H831</f>
        <v>0</v>
      </c>
      <c r="I827" s="8">
        <f t="shared" si="311"/>
        <v>0</v>
      </c>
      <c r="J827" s="8">
        <f t="shared" si="311"/>
        <v>0</v>
      </c>
      <c r="K827" s="8">
        <f t="shared" si="311"/>
        <v>0</v>
      </c>
      <c r="L827" s="8">
        <f t="shared" si="311"/>
        <v>599.6</v>
      </c>
      <c r="M827" s="8">
        <f t="shared" si="311"/>
        <v>0</v>
      </c>
      <c r="N827" s="8">
        <f t="shared" si="311"/>
        <v>0</v>
      </c>
      <c r="O827" s="8">
        <f t="shared" si="311"/>
        <v>10000</v>
      </c>
      <c r="P827" s="8">
        <f t="shared" si="311"/>
        <v>0</v>
      </c>
    </row>
    <row r="828" spans="1:16" ht="7.5">
      <c r="A828" s="24"/>
      <c r="B828" s="24"/>
      <c r="C828" s="23"/>
      <c r="D828" s="23"/>
      <c r="E828" s="24"/>
      <c r="F828" s="11" t="s">
        <v>24</v>
      </c>
      <c r="G828" s="8">
        <f>SUM(H828:P828)</f>
        <v>0</v>
      </c>
      <c r="H828" s="8">
        <f aca="true" t="shared" si="312" ref="H828:M829">H832</f>
        <v>0</v>
      </c>
      <c r="I828" s="8">
        <f t="shared" si="312"/>
        <v>0</v>
      </c>
      <c r="J828" s="8">
        <f t="shared" si="312"/>
        <v>0</v>
      </c>
      <c r="K828" s="8">
        <f t="shared" si="312"/>
        <v>0</v>
      </c>
      <c r="L828" s="8">
        <f t="shared" si="312"/>
        <v>0</v>
      </c>
      <c r="M828" s="8">
        <f t="shared" si="312"/>
        <v>0</v>
      </c>
      <c r="N828" s="8">
        <f aca="true" t="shared" si="313" ref="N828:P829">N832</f>
        <v>0</v>
      </c>
      <c r="O828" s="8">
        <f t="shared" si="313"/>
        <v>0</v>
      </c>
      <c r="P828" s="8">
        <f t="shared" si="313"/>
        <v>0</v>
      </c>
    </row>
    <row r="829" spans="1:16" ht="15" customHeight="1">
      <c r="A829" s="24"/>
      <c r="B829" s="24"/>
      <c r="C829" s="23"/>
      <c r="D829" s="23"/>
      <c r="E829" s="24"/>
      <c r="F829" s="11" t="s">
        <v>25</v>
      </c>
      <c r="G829" s="8">
        <f>SUM(H829:P829)</f>
        <v>0</v>
      </c>
      <c r="H829" s="8">
        <f t="shared" si="312"/>
        <v>0</v>
      </c>
      <c r="I829" s="8">
        <f t="shared" si="312"/>
        <v>0</v>
      </c>
      <c r="J829" s="8">
        <f t="shared" si="312"/>
        <v>0</v>
      </c>
      <c r="K829" s="8">
        <f t="shared" si="312"/>
        <v>0</v>
      </c>
      <c r="L829" s="8">
        <f t="shared" si="312"/>
        <v>0</v>
      </c>
      <c r="M829" s="8">
        <f t="shared" si="312"/>
        <v>0</v>
      </c>
      <c r="N829" s="8">
        <f t="shared" si="313"/>
        <v>0</v>
      </c>
      <c r="O829" s="8">
        <f t="shared" si="313"/>
        <v>0</v>
      </c>
      <c r="P829" s="8">
        <f t="shared" si="313"/>
        <v>0</v>
      </c>
    </row>
    <row r="830" spans="1:16" ht="8.25" customHeight="1">
      <c r="A830" s="24" t="s">
        <v>575</v>
      </c>
      <c r="B830" s="24" t="s">
        <v>576</v>
      </c>
      <c r="C830" s="23" t="s">
        <v>114</v>
      </c>
      <c r="D830" s="23" t="s">
        <v>577</v>
      </c>
      <c r="E830" s="24" t="s">
        <v>458</v>
      </c>
      <c r="F830" s="11" t="s">
        <v>440</v>
      </c>
      <c r="G830" s="8">
        <f aca="true" t="shared" si="314" ref="G830:P830">G831+G832+G833</f>
        <v>10599.6</v>
      </c>
      <c r="H830" s="8">
        <f t="shared" si="314"/>
        <v>0</v>
      </c>
      <c r="I830" s="8">
        <f t="shared" si="314"/>
        <v>0</v>
      </c>
      <c r="J830" s="8">
        <f t="shared" si="314"/>
        <v>0</v>
      </c>
      <c r="K830" s="8">
        <f t="shared" si="314"/>
        <v>0</v>
      </c>
      <c r="L830" s="8">
        <f>L831+L832+L833</f>
        <v>599.6</v>
      </c>
      <c r="M830" s="8">
        <f t="shared" si="314"/>
        <v>0</v>
      </c>
      <c r="N830" s="8">
        <f t="shared" si="314"/>
        <v>0</v>
      </c>
      <c r="O830" s="8">
        <f t="shared" si="314"/>
        <v>10000</v>
      </c>
      <c r="P830" s="8">
        <f t="shared" si="314"/>
        <v>0</v>
      </c>
    </row>
    <row r="831" spans="1:16" ht="7.5">
      <c r="A831" s="24"/>
      <c r="B831" s="24"/>
      <c r="C831" s="23"/>
      <c r="D831" s="23"/>
      <c r="E831" s="24"/>
      <c r="F831" s="11" t="s">
        <v>23</v>
      </c>
      <c r="G831" s="8">
        <f>SUM(H831:P831)</f>
        <v>10599.6</v>
      </c>
      <c r="H831" s="8"/>
      <c r="I831" s="8"/>
      <c r="J831" s="8"/>
      <c r="K831" s="8"/>
      <c r="L831" s="8">
        <v>599.6</v>
      </c>
      <c r="M831" s="8"/>
      <c r="N831" s="8"/>
      <c r="O831" s="8">
        <v>10000</v>
      </c>
      <c r="P831" s="8"/>
    </row>
    <row r="832" spans="1:16" ht="7.5">
      <c r="A832" s="24"/>
      <c r="B832" s="24"/>
      <c r="C832" s="23"/>
      <c r="D832" s="23"/>
      <c r="E832" s="24"/>
      <c r="F832" s="11" t="s">
        <v>24</v>
      </c>
      <c r="G832" s="8">
        <f>SUM(H832:P832)</f>
        <v>0</v>
      </c>
      <c r="H832" s="8"/>
      <c r="I832" s="8"/>
      <c r="J832" s="8"/>
      <c r="K832" s="8"/>
      <c r="L832" s="8"/>
      <c r="M832" s="8"/>
      <c r="N832" s="8"/>
      <c r="O832" s="8"/>
      <c r="P832" s="8"/>
    </row>
    <row r="833" spans="1:16" ht="7.5">
      <c r="A833" s="24"/>
      <c r="B833" s="24"/>
      <c r="C833" s="23"/>
      <c r="D833" s="23"/>
      <c r="E833" s="24"/>
      <c r="F833" s="11" t="s">
        <v>25</v>
      </c>
      <c r="G833" s="8">
        <f>SUM(H833:P833)</f>
        <v>0</v>
      </c>
      <c r="H833" s="8"/>
      <c r="I833" s="8"/>
      <c r="J833" s="8"/>
      <c r="K833" s="8"/>
      <c r="L833" s="8"/>
      <c r="M833" s="8"/>
      <c r="N833" s="8"/>
      <c r="O833" s="8"/>
      <c r="P833" s="8"/>
    </row>
    <row r="834" spans="1:16" ht="7.5">
      <c r="A834" s="24" t="s">
        <v>325</v>
      </c>
      <c r="B834" s="24" t="s">
        <v>520</v>
      </c>
      <c r="C834" s="23" t="s">
        <v>114</v>
      </c>
      <c r="D834" s="23" t="s">
        <v>326</v>
      </c>
      <c r="E834" s="24" t="s">
        <v>443</v>
      </c>
      <c r="F834" s="11" t="s">
        <v>440</v>
      </c>
      <c r="G834" s="8">
        <f aca="true" t="shared" si="315" ref="G834:M834">G835+G836+G837</f>
        <v>88268.79999999999</v>
      </c>
      <c r="H834" s="8">
        <f t="shared" si="315"/>
        <v>7697.1</v>
      </c>
      <c r="I834" s="8">
        <f t="shared" si="315"/>
        <v>8846.8</v>
      </c>
      <c r="J834" s="8">
        <f t="shared" si="315"/>
        <v>9255.900000000001</v>
      </c>
      <c r="K834" s="8">
        <f t="shared" si="315"/>
        <v>9309.9</v>
      </c>
      <c r="L834" s="8">
        <f t="shared" si="315"/>
        <v>9838.6</v>
      </c>
      <c r="M834" s="8">
        <f t="shared" si="315"/>
        <v>10707.8</v>
      </c>
      <c r="N834" s="8">
        <f>N835+N836+N837</f>
        <v>10870.9</v>
      </c>
      <c r="O834" s="8">
        <f>O835+O836+O837</f>
        <v>10870.9</v>
      </c>
      <c r="P834" s="8">
        <f>P835+P836+P837</f>
        <v>10870.9</v>
      </c>
    </row>
    <row r="835" spans="1:16" ht="7.5">
      <c r="A835" s="24"/>
      <c r="B835" s="24"/>
      <c r="C835" s="23"/>
      <c r="D835" s="23"/>
      <c r="E835" s="24"/>
      <c r="F835" s="11" t="s">
        <v>23</v>
      </c>
      <c r="G835" s="8">
        <f>SUM(H835:P835)</f>
        <v>87393.69999999998</v>
      </c>
      <c r="H835" s="8">
        <f aca="true" t="shared" si="316" ref="H835:P835">H839+H847+H855+H871</f>
        <v>7552.1</v>
      </c>
      <c r="I835" s="8">
        <f t="shared" si="316"/>
        <v>8496.699999999999</v>
      </c>
      <c r="J835" s="8">
        <f t="shared" si="316"/>
        <v>9115.900000000001</v>
      </c>
      <c r="K835" s="8">
        <f t="shared" si="316"/>
        <v>9164.9</v>
      </c>
      <c r="L835" s="8">
        <f t="shared" si="316"/>
        <v>9743.6</v>
      </c>
      <c r="M835" s="8">
        <f t="shared" si="316"/>
        <v>10707.8</v>
      </c>
      <c r="N835" s="8">
        <f t="shared" si="316"/>
        <v>10870.9</v>
      </c>
      <c r="O835" s="8">
        <f t="shared" si="316"/>
        <v>10870.9</v>
      </c>
      <c r="P835" s="8">
        <f t="shared" si="316"/>
        <v>10870.9</v>
      </c>
    </row>
    <row r="836" spans="1:16" ht="7.5">
      <c r="A836" s="24"/>
      <c r="B836" s="24"/>
      <c r="C836" s="23"/>
      <c r="D836" s="23"/>
      <c r="E836" s="24"/>
      <c r="F836" s="11" t="s">
        <v>24</v>
      </c>
      <c r="G836" s="8">
        <f>SUM(H836:P836)</f>
        <v>875.1</v>
      </c>
      <c r="H836" s="8">
        <f aca="true" t="shared" si="317" ref="H836:M837">H840+H848+H856+H872</f>
        <v>145</v>
      </c>
      <c r="I836" s="8">
        <f t="shared" si="317"/>
        <v>350.1</v>
      </c>
      <c r="J836" s="8">
        <f t="shared" si="317"/>
        <v>140</v>
      </c>
      <c r="K836" s="8">
        <f t="shared" si="317"/>
        <v>145</v>
      </c>
      <c r="L836" s="8">
        <f t="shared" si="317"/>
        <v>95</v>
      </c>
      <c r="M836" s="8">
        <f t="shared" si="317"/>
        <v>0</v>
      </c>
      <c r="N836" s="8">
        <f aca="true" t="shared" si="318" ref="N836:P837">N840+N848+N856+N872</f>
        <v>0</v>
      </c>
      <c r="O836" s="8">
        <f t="shared" si="318"/>
        <v>0</v>
      </c>
      <c r="P836" s="8">
        <f t="shared" si="318"/>
        <v>0</v>
      </c>
    </row>
    <row r="837" spans="1:16" ht="7.5">
      <c r="A837" s="24"/>
      <c r="B837" s="24"/>
      <c r="C837" s="23"/>
      <c r="D837" s="23"/>
      <c r="E837" s="24"/>
      <c r="F837" s="11" t="s">
        <v>25</v>
      </c>
      <c r="G837" s="8">
        <f>SUM(H837:P837)</f>
        <v>0</v>
      </c>
      <c r="H837" s="8">
        <f t="shared" si="317"/>
        <v>0</v>
      </c>
      <c r="I837" s="8">
        <f t="shared" si="317"/>
        <v>0</v>
      </c>
      <c r="J837" s="8">
        <f t="shared" si="317"/>
        <v>0</v>
      </c>
      <c r="K837" s="8">
        <f t="shared" si="317"/>
        <v>0</v>
      </c>
      <c r="L837" s="8">
        <f t="shared" si="317"/>
        <v>0</v>
      </c>
      <c r="M837" s="8">
        <f t="shared" si="317"/>
        <v>0</v>
      </c>
      <c r="N837" s="8">
        <f t="shared" si="318"/>
        <v>0</v>
      </c>
      <c r="O837" s="8">
        <f t="shared" si="318"/>
        <v>0</v>
      </c>
      <c r="P837" s="8">
        <f t="shared" si="318"/>
        <v>0</v>
      </c>
    </row>
    <row r="838" spans="1:16" ht="7.5">
      <c r="A838" s="24" t="s">
        <v>327</v>
      </c>
      <c r="B838" s="24" t="s">
        <v>328</v>
      </c>
      <c r="C838" s="23" t="s">
        <v>114</v>
      </c>
      <c r="D838" s="23" t="s">
        <v>329</v>
      </c>
      <c r="E838" s="24" t="s">
        <v>443</v>
      </c>
      <c r="F838" s="11" t="s">
        <v>440</v>
      </c>
      <c r="G838" s="8">
        <f aca="true" t="shared" si="319" ref="G838:M838">G839+G840+G841</f>
        <v>70577.7</v>
      </c>
      <c r="H838" s="8">
        <f t="shared" si="319"/>
        <v>5343.1</v>
      </c>
      <c r="I838" s="8">
        <f t="shared" si="319"/>
        <v>6796.9</v>
      </c>
      <c r="J838" s="8">
        <f t="shared" si="319"/>
        <v>6852.6</v>
      </c>
      <c r="K838" s="8">
        <f t="shared" si="319"/>
        <v>7326.6</v>
      </c>
      <c r="L838" s="8">
        <f t="shared" si="319"/>
        <v>7944</v>
      </c>
      <c r="M838" s="8">
        <f t="shared" si="319"/>
        <v>8891.8</v>
      </c>
      <c r="N838" s="8">
        <f>N839+N840+N841</f>
        <v>9140.9</v>
      </c>
      <c r="O838" s="8">
        <f>O839+O840+O841</f>
        <v>9140.9</v>
      </c>
      <c r="P838" s="8">
        <f>P839+P840+P841</f>
        <v>9140.9</v>
      </c>
    </row>
    <row r="839" spans="1:16" ht="7.5">
      <c r="A839" s="24"/>
      <c r="B839" s="24"/>
      <c r="C839" s="23"/>
      <c r="D839" s="23"/>
      <c r="E839" s="24"/>
      <c r="F839" s="11" t="s">
        <v>23</v>
      </c>
      <c r="G839" s="8">
        <f>SUM(H839:P839)</f>
        <v>70577.7</v>
      </c>
      <c r="H839" s="8">
        <f aca="true" t="shared" si="320" ref="H839:P839">H843</f>
        <v>5343.1</v>
      </c>
      <c r="I839" s="8">
        <f t="shared" si="320"/>
        <v>6796.9</v>
      </c>
      <c r="J839" s="8">
        <f t="shared" si="320"/>
        <v>6852.6</v>
      </c>
      <c r="K839" s="8">
        <f t="shared" si="320"/>
        <v>7326.6</v>
      </c>
      <c r="L839" s="8">
        <f t="shared" si="320"/>
        <v>7944</v>
      </c>
      <c r="M839" s="8">
        <f t="shared" si="320"/>
        <v>8891.8</v>
      </c>
      <c r="N839" s="8">
        <f t="shared" si="320"/>
        <v>9140.9</v>
      </c>
      <c r="O839" s="8">
        <f t="shared" si="320"/>
        <v>9140.9</v>
      </c>
      <c r="P839" s="8">
        <f t="shared" si="320"/>
        <v>9140.9</v>
      </c>
    </row>
    <row r="840" spans="1:16" ht="7.5">
      <c r="A840" s="24"/>
      <c r="B840" s="24"/>
      <c r="C840" s="23"/>
      <c r="D840" s="23"/>
      <c r="E840" s="24"/>
      <c r="F840" s="11" t="s">
        <v>24</v>
      </c>
      <c r="G840" s="8">
        <f>SUM(H840:P840)</f>
        <v>0</v>
      </c>
      <c r="H840" s="8">
        <f aca="true" t="shared" si="321" ref="H840:M841">H844</f>
        <v>0</v>
      </c>
      <c r="I840" s="8">
        <f t="shared" si="321"/>
        <v>0</v>
      </c>
      <c r="J840" s="8">
        <f t="shared" si="321"/>
        <v>0</v>
      </c>
      <c r="K840" s="8">
        <f t="shared" si="321"/>
        <v>0</v>
      </c>
      <c r="L840" s="8">
        <f t="shared" si="321"/>
        <v>0</v>
      </c>
      <c r="M840" s="8">
        <f t="shared" si="321"/>
        <v>0</v>
      </c>
      <c r="N840" s="8">
        <f aca="true" t="shared" si="322" ref="N840:P841">N844</f>
        <v>0</v>
      </c>
      <c r="O840" s="8">
        <f t="shared" si="322"/>
        <v>0</v>
      </c>
      <c r="P840" s="8">
        <f t="shared" si="322"/>
        <v>0</v>
      </c>
    </row>
    <row r="841" spans="1:16" ht="7.5">
      <c r="A841" s="24"/>
      <c r="B841" s="24"/>
      <c r="C841" s="23"/>
      <c r="D841" s="23"/>
      <c r="E841" s="24"/>
      <c r="F841" s="11" t="s">
        <v>25</v>
      </c>
      <c r="G841" s="8">
        <f>SUM(H841:P841)</f>
        <v>0</v>
      </c>
      <c r="H841" s="8">
        <f t="shared" si="321"/>
        <v>0</v>
      </c>
      <c r="I841" s="8">
        <f t="shared" si="321"/>
        <v>0</v>
      </c>
      <c r="J841" s="8">
        <f t="shared" si="321"/>
        <v>0</v>
      </c>
      <c r="K841" s="8">
        <f t="shared" si="321"/>
        <v>0</v>
      </c>
      <c r="L841" s="8">
        <f t="shared" si="321"/>
        <v>0</v>
      </c>
      <c r="M841" s="8">
        <f t="shared" si="321"/>
        <v>0</v>
      </c>
      <c r="N841" s="8">
        <f t="shared" si="322"/>
        <v>0</v>
      </c>
      <c r="O841" s="8">
        <f t="shared" si="322"/>
        <v>0</v>
      </c>
      <c r="P841" s="8">
        <f t="shared" si="322"/>
        <v>0</v>
      </c>
    </row>
    <row r="842" spans="1:16" ht="7.5">
      <c r="A842" s="24" t="s">
        <v>330</v>
      </c>
      <c r="B842" s="24" t="s">
        <v>485</v>
      </c>
      <c r="C842" s="23" t="s">
        <v>114</v>
      </c>
      <c r="D842" s="23" t="s">
        <v>331</v>
      </c>
      <c r="E842" s="24" t="s">
        <v>443</v>
      </c>
      <c r="F842" s="11" t="s">
        <v>440</v>
      </c>
      <c r="G842" s="8">
        <f aca="true" t="shared" si="323" ref="G842:P842">G843+G844+G845</f>
        <v>70577.7</v>
      </c>
      <c r="H842" s="8">
        <f t="shared" si="323"/>
        <v>5343.1</v>
      </c>
      <c r="I842" s="8">
        <f t="shared" si="323"/>
        <v>6796.9</v>
      </c>
      <c r="J842" s="8">
        <f t="shared" si="323"/>
        <v>6852.6</v>
      </c>
      <c r="K842" s="8">
        <f t="shared" si="323"/>
        <v>7326.6</v>
      </c>
      <c r="L842" s="8">
        <f t="shared" si="323"/>
        <v>7944</v>
      </c>
      <c r="M842" s="8">
        <f t="shared" si="323"/>
        <v>8891.8</v>
      </c>
      <c r="N842" s="8">
        <f t="shared" si="323"/>
        <v>9140.9</v>
      </c>
      <c r="O842" s="8">
        <f t="shared" si="323"/>
        <v>9140.9</v>
      </c>
      <c r="P842" s="8">
        <f t="shared" si="323"/>
        <v>9140.9</v>
      </c>
    </row>
    <row r="843" spans="1:16" ht="7.5">
      <c r="A843" s="24"/>
      <c r="B843" s="24"/>
      <c r="C843" s="23"/>
      <c r="D843" s="23"/>
      <c r="E843" s="24"/>
      <c r="F843" s="11" t="s">
        <v>23</v>
      </c>
      <c r="G843" s="8">
        <f>SUM(H843:P843)</f>
        <v>70577.7</v>
      </c>
      <c r="H843" s="8">
        <v>5343.1</v>
      </c>
      <c r="I843" s="8">
        <v>6796.9</v>
      </c>
      <c r="J843" s="8">
        <v>6852.6</v>
      </c>
      <c r="K843" s="8">
        <v>7326.6</v>
      </c>
      <c r="L843" s="8">
        <v>7944</v>
      </c>
      <c r="M843" s="8">
        <v>8891.8</v>
      </c>
      <c r="N843" s="8">
        <v>9140.9</v>
      </c>
      <c r="O843" s="8">
        <v>9140.9</v>
      </c>
      <c r="P843" s="8">
        <f>O843</f>
        <v>9140.9</v>
      </c>
    </row>
    <row r="844" spans="1:16" ht="7.5">
      <c r="A844" s="24"/>
      <c r="B844" s="24"/>
      <c r="C844" s="23"/>
      <c r="D844" s="23"/>
      <c r="E844" s="24"/>
      <c r="F844" s="11" t="s">
        <v>24</v>
      </c>
      <c r="G844" s="8">
        <f>SUM(H844:P844)</f>
        <v>0</v>
      </c>
      <c r="H844" s="8"/>
      <c r="I844" s="8"/>
      <c r="J844" s="8"/>
      <c r="K844" s="8"/>
      <c r="L844" s="8"/>
      <c r="M844" s="8"/>
      <c r="N844" s="8"/>
      <c r="O844" s="8"/>
      <c r="P844" s="8"/>
    </row>
    <row r="845" spans="1:16" ht="19.5" customHeight="1">
      <c r="A845" s="24"/>
      <c r="B845" s="24"/>
      <c r="C845" s="23"/>
      <c r="D845" s="23"/>
      <c r="E845" s="24"/>
      <c r="F845" s="11" t="s">
        <v>25</v>
      </c>
      <c r="G845" s="8">
        <f>SUM(H845:P845)</f>
        <v>0</v>
      </c>
      <c r="H845" s="8"/>
      <c r="I845" s="8"/>
      <c r="J845" s="8"/>
      <c r="K845" s="8"/>
      <c r="L845" s="8"/>
      <c r="M845" s="8"/>
      <c r="N845" s="8"/>
      <c r="O845" s="8"/>
      <c r="P845" s="8"/>
    </row>
    <row r="846" spans="1:16" ht="7.5">
      <c r="A846" s="24" t="s">
        <v>332</v>
      </c>
      <c r="B846" s="24" t="s">
        <v>518</v>
      </c>
      <c r="C846" s="23" t="s">
        <v>114</v>
      </c>
      <c r="D846" s="23" t="s">
        <v>333</v>
      </c>
      <c r="E846" s="24" t="s">
        <v>443</v>
      </c>
      <c r="F846" s="11" t="s">
        <v>440</v>
      </c>
      <c r="G846" s="8">
        <f aca="true" t="shared" si="324" ref="G846:N846">G847+G848+G849</f>
        <v>419.7</v>
      </c>
      <c r="H846" s="8">
        <f t="shared" si="324"/>
        <v>0</v>
      </c>
      <c r="I846" s="8">
        <f t="shared" si="324"/>
        <v>183.7</v>
      </c>
      <c r="J846" s="8">
        <f t="shared" si="324"/>
        <v>50</v>
      </c>
      <c r="K846" s="8">
        <f t="shared" si="324"/>
        <v>50</v>
      </c>
      <c r="L846" s="8">
        <f t="shared" si="324"/>
        <v>50</v>
      </c>
      <c r="M846" s="8">
        <f t="shared" si="324"/>
        <v>86</v>
      </c>
      <c r="N846" s="8">
        <f t="shared" si="324"/>
        <v>0</v>
      </c>
      <c r="O846" s="8">
        <v>0</v>
      </c>
      <c r="P846" s="8">
        <v>0</v>
      </c>
    </row>
    <row r="847" spans="1:16" ht="7.5">
      <c r="A847" s="24"/>
      <c r="B847" s="24"/>
      <c r="C847" s="23"/>
      <c r="D847" s="23"/>
      <c r="E847" s="24"/>
      <c r="F847" s="11" t="s">
        <v>23</v>
      </c>
      <c r="G847" s="8">
        <f>SUM(H847:P847)</f>
        <v>419.7</v>
      </c>
      <c r="H847" s="8">
        <f>H851</f>
        <v>0</v>
      </c>
      <c r="I847" s="8">
        <f aca="true" t="shared" si="325" ref="I847:N847">I851</f>
        <v>183.7</v>
      </c>
      <c r="J847" s="8">
        <f t="shared" si="325"/>
        <v>50</v>
      </c>
      <c r="K847" s="8">
        <f t="shared" si="325"/>
        <v>50</v>
      </c>
      <c r="L847" s="8">
        <f t="shared" si="325"/>
        <v>50</v>
      </c>
      <c r="M847" s="8">
        <f t="shared" si="325"/>
        <v>86</v>
      </c>
      <c r="N847" s="8">
        <f t="shared" si="325"/>
        <v>0</v>
      </c>
      <c r="O847" s="8">
        <v>0</v>
      </c>
      <c r="P847" s="8">
        <v>0</v>
      </c>
    </row>
    <row r="848" spans="1:16" ht="7.5">
      <c r="A848" s="24"/>
      <c r="B848" s="24"/>
      <c r="C848" s="23"/>
      <c r="D848" s="23"/>
      <c r="E848" s="24"/>
      <c r="F848" s="11" t="s">
        <v>24</v>
      </c>
      <c r="G848" s="8">
        <f>SUM(H848:P848)</f>
        <v>0</v>
      </c>
      <c r="H848" s="8">
        <f aca="true" t="shared" si="326" ref="H848:N849">H852</f>
        <v>0</v>
      </c>
      <c r="I848" s="8">
        <f t="shared" si="326"/>
        <v>0</v>
      </c>
      <c r="J848" s="8">
        <f t="shared" si="326"/>
        <v>0</v>
      </c>
      <c r="K848" s="8">
        <f t="shared" si="326"/>
        <v>0</v>
      </c>
      <c r="L848" s="8">
        <f t="shared" si="326"/>
        <v>0</v>
      </c>
      <c r="M848" s="8">
        <f t="shared" si="326"/>
        <v>0</v>
      </c>
      <c r="N848" s="8">
        <f t="shared" si="326"/>
        <v>0</v>
      </c>
      <c r="O848" s="8">
        <v>0</v>
      </c>
      <c r="P848" s="8">
        <v>0</v>
      </c>
    </row>
    <row r="849" spans="1:16" ht="7.5">
      <c r="A849" s="24"/>
      <c r="B849" s="24"/>
      <c r="C849" s="23"/>
      <c r="D849" s="23"/>
      <c r="E849" s="24"/>
      <c r="F849" s="11" t="s">
        <v>25</v>
      </c>
      <c r="G849" s="8">
        <f>SUM(H849:P849)</f>
        <v>0</v>
      </c>
      <c r="H849" s="8">
        <f t="shared" si="326"/>
        <v>0</v>
      </c>
      <c r="I849" s="8">
        <f t="shared" si="326"/>
        <v>0</v>
      </c>
      <c r="J849" s="8">
        <f t="shared" si="326"/>
        <v>0</v>
      </c>
      <c r="K849" s="8">
        <f t="shared" si="326"/>
        <v>0</v>
      </c>
      <c r="L849" s="8">
        <f t="shared" si="326"/>
        <v>0</v>
      </c>
      <c r="M849" s="8">
        <f t="shared" si="326"/>
        <v>0</v>
      </c>
      <c r="N849" s="8">
        <f t="shared" si="326"/>
        <v>0</v>
      </c>
      <c r="O849" s="8">
        <v>0</v>
      </c>
      <c r="P849" s="8">
        <v>0</v>
      </c>
    </row>
    <row r="850" spans="1:16" ht="7.5">
      <c r="A850" s="24" t="s">
        <v>334</v>
      </c>
      <c r="B850" s="24" t="s">
        <v>157</v>
      </c>
      <c r="C850" s="23" t="s">
        <v>114</v>
      </c>
      <c r="D850" s="23" t="s">
        <v>335</v>
      </c>
      <c r="E850" s="24" t="s">
        <v>443</v>
      </c>
      <c r="F850" s="11" t="s">
        <v>440</v>
      </c>
      <c r="G850" s="8">
        <f aca="true" t="shared" si="327" ref="G850:N850">G851+G852+G853</f>
        <v>419.7</v>
      </c>
      <c r="H850" s="8">
        <f t="shared" si="327"/>
        <v>0</v>
      </c>
      <c r="I850" s="8">
        <f t="shared" si="327"/>
        <v>183.7</v>
      </c>
      <c r="J850" s="8">
        <f t="shared" si="327"/>
        <v>50</v>
      </c>
      <c r="K850" s="8">
        <f t="shared" si="327"/>
        <v>50</v>
      </c>
      <c r="L850" s="8">
        <f t="shared" si="327"/>
        <v>50</v>
      </c>
      <c r="M850" s="8">
        <f t="shared" si="327"/>
        <v>86</v>
      </c>
      <c r="N850" s="8">
        <f t="shared" si="327"/>
        <v>0</v>
      </c>
      <c r="O850" s="8">
        <v>0</v>
      </c>
      <c r="P850" s="8">
        <v>0</v>
      </c>
    </row>
    <row r="851" spans="1:16" ht="7.5">
      <c r="A851" s="24"/>
      <c r="B851" s="24"/>
      <c r="C851" s="23"/>
      <c r="D851" s="23"/>
      <c r="E851" s="24"/>
      <c r="F851" s="11" t="s">
        <v>23</v>
      </c>
      <c r="G851" s="8">
        <f>SUM(H851:P851)</f>
        <v>419.7</v>
      </c>
      <c r="H851" s="8"/>
      <c r="I851" s="8">
        <v>183.7</v>
      </c>
      <c r="J851" s="8">
        <v>50</v>
      </c>
      <c r="K851" s="8">
        <v>50</v>
      </c>
      <c r="L851" s="8">
        <v>50</v>
      </c>
      <c r="M851" s="8">
        <v>86</v>
      </c>
      <c r="N851" s="8">
        <v>0</v>
      </c>
      <c r="O851" s="8">
        <v>0</v>
      </c>
      <c r="P851" s="8">
        <v>0</v>
      </c>
    </row>
    <row r="852" spans="1:16" ht="7.5">
      <c r="A852" s="24"/>
      <c r="B852" s="24"/>
      <c r="C852" s="23"/>
      <c r="D852" s="23"/>
      <c r="E852" s="24"/>
      <c r="F852" s="11" t="s">
        <v>24</v>
      </c>
      <c r="G852" s="8">
        <f>SUM(H852:P852)</f>
        <v>0</v>
      </c>
      <c r="H852" s="8"/>
      <c r="I852" s="8"/>
      <c r="J852" s="8"/>
      <c r="K852" s="8"/>
      <c r="L852" s="8"/>
      <c r="M852" s="8"/>
      <c r="N852" s="8"/>
      <c r="O852" s="8"/>
      <c r="P852" s="8"/>
    </row>
    <row r="853" spans="1:16" ht="7.5">
      <c r="A853" s="24"/>
      <c r="B853" s="24"/>
      <c r="C853" s="23"/>
      <c r="D853" s="23"/>
      <c r="E853" s="24"/>
      <c r="F853" s="11" t="s">
        <v>25</v>
      </c>
      <c r="G853" s="8">
        <f>SUM(H853:P853)</f>
        <v>0</v>
      </c>
      <c r="H853" s="8"/>
      <c r="I853" s="8"/>
      <c r="J853" s="8"/>
      <c r="K853" s="8"/>
      <c r="L853" s="8"/>
      <c r="M853" s="8"/>
      <c r="N853" s="8"/>
      <c r="O853" s="8"/>
      <c r="P853" s="8"/>
    </row>
    <row r="854" spans="1:16" ht="7.5">
      <c r="A854" s="24" t="s">
        <v>336</v>
      </c>
      <c r="B854" s="24" t="s">
        <v>521</v>
      </c>
      <c r="C854" s="23" t="s">
        <v>114</v>
      </c>
      <c r="D854" s="23" t="s">
        <v>337</v>
      </c>
      <c r="E854" s="24" t="s">
        <v>443</v>
      </c>
      <c r="F854" s="11" t="s">
        <v>440</v>
      </c>
      <c r="G854" s="8">
        <f aca="true" t="shared" si="328" ref="G854:N854">G855+G856+G857</f>
        <v>17101.3</v>
      </c>
      <c r="H854" s="8">
        <f t="shared" si="328"/>
        <v>2354</v>
      </c>
      <c r="I854" s="8">
        <f t="shared" si="328"/>
        <v>1696.1</v>
      </c>
      <c r="J854" s="8">
        <f t="shared" si="328"/>
        <v>2353.3</v>
      </c>
      <c r="K854" s="8">
        <f t="shared" si="328"/>
        <v>1933.3</v>
      </c>
      <c r="L854" s="8">
        <f t="shared" si="328"/>
        <v>1844.6</v>
      </c>
      <c r="M854" s="8">
        <f t="shared" si="328"/>
        <v>1730</v>
      </c>
      <c r="N854" s="8">
        <f t="shared" si="328"/>
        <v>1730</v>
      </c>
      <c r="O854" s="8">
        <v>1730</v>
      </c>
      <c r="P854" s="8">
        <v>1730</v>
      </c>
    </row>
    <row r="855" spans="1:16" ht="7.5">
      <c r="A855" s="24"/>
      <c r="B855" s="24"/>
      <c r="C855" s="23"/>
      <c r="D855" s="23"/>
      <c r="E855" s="24"/>
      <c r="F855" s="11" t="s">
        <v>23</v>
      </c>
      <c r="G855" s="8">
        <f>SUM(H855:P855)</f>
        <v>16396.3</v>
      </c>
      <c r="H855" s="8">
        <f>H859+H863+H867</f>
        <v>2209</v>
      </c>
      <c r="I855" s="8">
        <f aca="true" t="shared" si="329" ref="I855:N855">I859+I863+I867</f>
        <v>1516.1</v>
      </c>
      <c r="J855" s="8">
        <f t="shared" si="329"/>
        <v>2213.3</v>
      </c>
      <c r="K855" s="8">
        <f t="shared" si="329"/>
        <v>1788.3</v>
      </c>
      <c r="L855" s="8">
        <f t="shared" si="329"/>
        <v>1749.6</v>
      </c>
      <c r="M855" s="8">
        <f t="shared" si="329"/>
        <v>1730</v>
      </c>
      <c r="N855" s="8">
        <f t="shared" si="329"/>
        <v>1730</v>
      </c>
      <c r="O855" s="8">
        <v>1730</v>
      </c>
      <c r="P855" s="8">
        <v>1730</v>
      </c>
    </row>
    <row r="856" spans="1:16" ht="7.5">
      <c r="A856" s="24"/>
      <c r="B856" s="24"/>
      <c r="C856" s="23"/>
      <c r="D856" s="23"/>
      <c r="E856" s="24"/>
      <c r="F856" s="11" t="s">
        <v>24</v>
      </c>
      <c r="G856" s="8">
        <f>SUM(H856:P856)</f>
        <v>705</v>
      </c>
      <c r="H856" s="8">
        <f aca="true" t="shared" si="330" ref="H856:N857">H860+H864+H868</f>
        <v>145</v>
      </c>
      <c r="I856" s="8">
        <f t="shared" si="330"/>
        <v>180</v>
      </c>
      <c r="J856" s="8">
        <f t="shared" si="330"/>
        <v>140</v>
      </c>
      <c r="K856" s="8">
        <f t="shared" si="330"/>
        <v>145</v>
      </c>
      <c r="L856" s="8">
        <f t="shared" si="330"/>
        <v>95</v>
      </c>
      <c r="M856" s="8">
        <f t="shared" si="330"/>
        <v>0</v>
      </c>
      <c r="N856" s="8">
        <f t="shared" si="330"/>
        <v>0</v>
      </c>
      <c r="O856" s="8">
        <v>0</v>
      </c>
      <c r="P856" s="8">
        <v>0</v>
      </c>
    </row>
    <row r="857" spans="1:16" ht="15.75" customHeight="1">
      <c r="A857" s="24"/>
      <c r="B857" s="24"/>
      <c r="C857" s="23"/>
      <c r="D857" s="23"/>
      <c r="E857" s="24"/>
      <c r="F857" s="11" t="s">
        <v>25</v>
      </c>
      <c r="G857" s="8">
        <f>SUM(H857:P857)</f>
        <v>0</v>
      </c>
      <c r="H857" s="8">
        <f t="shared" si="330"/>
        <v>0</v>
      </c>
      <c r="I857" s="8">
        <f t="shared" si="330"/>
        <v>0</v>
      </c>
      <c r="J857" s="8">
        <f t="shared" si="330"/>
        <v>0</v>
      </c>
      <c r="K857" s="8">
        <f t="shared" si="330"/>
        <v>0</v>
      </c>
      <c r="L857" s="8">
        <f t="shared" si="330"/>
        <v>0</v>
      </c>
      <c r="M857" s="8">
        <f t="shared" si="330"/>
        <v>0</v>
      </c>
      <c r="N857" s="8">
        <f t="shared" si="330"/>
        <v>0</v>
      </c>
      <c r="O857" s="8">
        <v>0</v>
      </c>
      <c r="P857" s="8">
        <v>0</v>
      </c>
    </row>
    <row r="858" spans="1:16" ht="7.5">
      <c r="A858" s="24" t="s">
        <v>338</v>
      </c>
      <c r="B858" s="24" t="s">
        <v>547</v>
      </c>
      <c r="C858" s="23" t="s">
        <v>114</v>
      </c>
      <c r="D858" s="23" t="s">
        <v>339</v>
      </c>
      <c r="E858" s="24" t="s">
        <v>443</v>
      </c>
      <c r="F858" s="11" t="s">
        <v>440</v>
      </c>
      <c r="G858" s="8">
        <f aca="true" t="shared" si="331" ref="G858:N858">G859+G860+G861</f>
        <v>16269.4</v>
      </c>
      <c r="H858" s="8">
        <f t="shared" si="331"/>
        <v>2162.2</v>
      </c>
      <c r="I858" s="8">
        <f t="shared" si="331"/>
        <v>1469.3</v>
      </c>
      <c r="J858" s="8">
        <f t="shared" si="331"/>
        <v>2180</v>
      </c>
      <c r="K858" s="8">
        <f t="shared" si="331"/>
        <v>1788.3</v>
      </c>
      <c r="L858" s="8">
        <f t="shared" si="331"/>
        <v>1749.6</v>
      </c>
      <c r="M858" s="8">
        <f t="shared" si="331"/>
        <v>1730</v>
      </c>
      <c r="N858" s="8">
        <f t="shared" si="331"/>
        <v>1730</v>
      </c>
      <c r="O858" s="8">
        <v>1730</v>
      </c>
      <c r="P858" s="8">
        <v>1730</v>
      </c>
    </row>
    <row r="859" spans="1:16" ht="7.5">
      <c r="A859" s="24"/>
      <c r="B859" s="24"/>
      <c r="C859" s="23"/>
      <c r="D859" s="23"/>
      <c r="E859" s="24"/>
      <c r="F859" s="11" t="s">
        <v>23</v>
      </c>
      <c r="G859" s="8">
        <f>SUM(H859:P859)</f>
        <v>16269.4</v>
      </c>
      <c r="H859" s="8">
        <v>2162.2</v>
      </c>
      <c r="I859" s="8">
        <v>1469.3</v>
      </c>
      <c r="J859" s="8">
        <v>2180</v>
      </c>
      <c r="K859" s="8">
        <v>1788.3</v>
      </c>
      <c r="L859" s="8">
        <v>1749.6</v>
      </c>
      <c r="M859" s="8">
        <v>1730</v>
      </c>
      <c r="N859" s="8">
        <f>M859</f>
        <v>1730</v>
      </c>
      <c r="O859" s="8">
        <v>1730</v>
      </c>
      <c r="P859" s="8">
        <v>1730</v>
      </c>
    </row>
    <row r="860" spans="1:16" ht="7.5">
      <c r="A860" s="24"/>
      <c r="B860" s="24"/>
      <c r="C860" s="23"/>
      <c r="D860" s="23"/>
      <c r="E860" s="24"/>
      <c r="F860" s="11" t="s">
        <v>24</v>
      </c>
      <c r="G860" s="8">
        <f>SUM(H860:P860)</f>
        <v>0</v>
      </c>
      <c r="H860" s="8"/>
      <c r="I860" s="8"/>
      <c r="J860" s="8"/>
      <c r="K860" s="8"/>
      <c r="L860" s="8"/>
      <c r="M860" s="8"/>
      <c r="N860" s="8"/>
      <c r="O860" s="8"/>
      <c r="P860" s="8"/>
    </row>
    <row r="861" spans="1:16" ht="7.5">
      <c r="A861" s="24"/>
      <c r="B861" s="24"/>
      <c r="C861" s="23"/>
      <c r="D861" s="23"/>
      <c r="E861" s="24"/>
      <c r="F861" s="11" t="s">
        <v>25</v>
      </c>
      <c r="G861" s="8">
        <f>SUM(H861:P861)</f>
        <v>0</v>
      </c>
      <c r="H861" s="8"/>
      <c r="I861" s="8"/>
      <c r="J861" s="8"/>
      <c r="K861" s="8"/>
      <c r="L861" s="8"/>
      <c r="M861" s="8"/>
      <c r="N861" s="8"/>
      <c r="O861" s="8"/>
      <c r="P861" s="8"/>
    </row>
    <row r="862" spans="1:16" ht="7.5">
      <c r="A862" s="24" t="s">
        <v>340</v>
      </c>
      <c r="B862" s="24" t="s">
        <v>341</v>
      </c>
      <c r="C862" s="23" t="s">
        <v>114</v>
      </c>
      <c r="D862" s="23" t="s">
        <v>342</v>
      </c>
      <c r="E862" s="24" t="s">
        <v>443</v>
      </c>
      <c r="F862" s="11" t="s">
        <v>440</v>
      </c>
      <c r="G862" s="8">
        <f aca="true" t="shared" si="332" ref="G862:N862">G863+G864+G865</f>
        <v>126.89999999999999</v>
      </c>
      <c r="H862" s="8">
        <f t="shared" si="332"/>
        <v>46.8</v>
      </c>
      <c r="I862" s="8">
        <f t="shared" si="332"/>
        <v>46.8</v>
      </c>
      <c r="J862" s="8">
        <f t="shared" si="332"/>
        <v>33.3</v>
      </c>
      <c r="K862" s="8">
        <f t="shared" si="332"/>
        <v>0</v>
      </c>
      <c r="L862" s="8">
        <f t="shared" si="332"/>
        <v>0</v>
      </c>
      <c r="M862" s="8">
        <f t="shared" si="332"/>
        <v>0</v>
      </c>
      <c r="N862" s="8">
        <f t="shared" si="332"/>
        <v>0</v>
      </c>
      <c r="O862" s="8">
        <v>0</v>
      </c>
      <c r="P862" s="8">
        <v>0</v>
      </c>
    </row>
    <row r="863" spans="1:16" ht="7.5">
      <c r="A863" s="24"/>
      <c r="B863" s="24"/>
      <c r="C863" s="23"/>
      <c r="D863" s="23"/>
      <c r="E863" s="24"/>
      <c r="F863" s="11" t="s">
        <v>23</v>
      </c>
      <c r="G863" s="8">
        <f>SUM(H863:P863)</f>
        <v>126.89999999999999</v>
      </c>
      <c r="H863" s="8">
        <v>46.8</v>
      </c>
      <c r="I863" s="8">
        <v>46.8</v>
      </c>
      <c r="J863" s="8">
        <v>33.3</v>
      </c>
      <c r="K863" s="8"/>
      <c r="L863" s="8"/>
      <c r="M863" s="8"/>
      <c r="N863" s="8"/>
      <c r="O863" s="8"/>
      <c r="P863" s="8"/>
    </row>
    <row r="864" spans="1:16" ht="7.5">
      <c r="A864" s="24"/>
      <c r="B864" s="24"/>
      <c r="C864" s="23"/>
      <c r="D864" s="23"/>
      <c r="E864" s="24"/>
      <c r="F864" s="11" t="s">
        <v>24</v>
      </c>
      <c r="G864" s="8">
        <f>SUM(H864:P864)</f>
        <v>0</v>
      </c>
      <c r="H864" s="8"/>
      <c r="I864" s="8"/>
      <c r="J864" s="8"/>
      <c r="K864" s="8"/>
      <c r="L864" s="8"/>
      <c r="M864" s="8"/>
      <c r="N864" s="8"/>
      <c r="O864" s="8"/>
      <c r="P864" s="8"/>
    </row>
    <row r="865" spans="1:16" ht="7.5">
      <c r="A865" s="24"/>
      <c r="B865" s="24"/>
      <c r="C865" s="23"/>
      <c r="D865" s="23"/>
      <c r="E865" s="24"/>
      <c r="F865" s="11" t="s">
        <v>25</v>
      </c>
      <c r="G865" s="8">
        <f>SUM(H865:P865)</f>
        <v>0</v>
      </c>
      <c r="H865" s="8"/>
      <c r="I865" s="8"/>
      <c r="J865" s="8"/>
      <c r="K865" s="8"/>
      <c r="L865" s="8"/>
      <c r="M865" s="8"/>
      <c r="N865" s="8"/>
      <c r="O865" s="8"/>
      <c r="P865" s="8"/>
    </row>
    <row r="866" spans="1:16" ht="7.5">
      <c r="A866" s="24" t="s">
        <v>343</v>
      </c>
      <c r="B866" s="24" t="s">
        <v>548</v>
      </c>
      <c r="C866" s="23" t="s">
        <v>115</v>
      </c>
      <c r="D866" s="23" t="s">
        <v>344</v>
      </c>
      <c r="E866" s="24" t="s">
        <v>443</v>
      </c>
      <c r="F866" s="11" t="s">
        <v>440</v>
      </c>
      <c r="G866" s="8">
        <f aca="true" t="shared" si="333" ref="G866:N866">G867+G868+G869</f>
        <v>705</v>
      </c>
      <c r="H866" s="8">
        <f t="shared" si="333"/>
        <v>145</v>
      </c>
      <c r="I866" s="8">
        <f t="shared" si="333"/>
        <v>180</v>
      </c>
      <c r="J866" s="8">
        <f t="shared" si="333"/>
        <v>140</v>
      </c>
      <c r="K866" s="8">
        <f t="shared" si="333"/>
        <v>145</v>
      </c>
      <c r="L866" s="8">
        <f t="shared" si="333"/>
        <v>95</v>
      </c>
      <c r="M866" s="8">
        <f t="shared" si="333"/>
        <v>0</v>
      </c>
      <c r="N866" s="8">
        <f t="shared" si="333"/>
        <v>0</v>
      </c>
      <c r="O866" s="8">
        <v>0</v>
      </c>
      <c r="P866" s="8">
        <v>0</v>
      </c>
    </row>
    <row r="867" spans="1:16" ht="7.5">
      <c r="A867" s="24"/>
      <c r="B867" s="24"/>
      <c r="C867" s="23"/>
      <c r="D867" s="23"/>
      <c r="E867" s="24"/>
      <c r="F867" s="11" t="s">
        <v>23</v>
      </c>
      <c r="G867" s="8">
        <f>SUM(H867:P867)</f>
        <v>0</v>
      </c>
      <c r="H867" s="8"/>
      <c r="I867" s="8"/>
      <c r="J867" s="8"/>
      <c r="K867" s="8"/>
      <c r="L867" s="8"/>
      <c r="M867" s="8"/>
      <c r="N867" s="8"/>
      <c r="O867" s="8"/>
      <c r="P867" s="8"/>
    </row>
    <row r="868" spans="1:16" ht="7.5">
      <c r="A868" s="24"/>
      <c r="B868" s="24"/>
      <c r="C868" s="23"/>
      <c r="D868" s="23"/>
      <c r="E868" s="24"/>
      <c r="F868" s="11" t="s">
        <v>24</v>
      </c>
      <c r="G868" s="8">
        <f>SUM(H868:P868)</f>
        <v>705</v>
      </c>
      <c r="H868" s="8">
        <v>145</v>
      </c>
      <c r="I868" s="8">
        <v>180</v>
      </c>
      <c r="J868" s="8">
        <v>140</v>
      </c>
      <c r="K868" s="8">
        <v>145</v>
      </c>
      <c r="L868" s="8">
        <v>95</v>
      </c>
      <c r="M868" s="8"/>
      <c r="N868" s="8"/>
      <c r="O868" s="8"/>
      <c r="P868" s="8"/>
    </row>
    <row r="869" spans="1:16" ht="13.5" customHeight="1">
      <c r="A869" s="24"/>
      <c r="B869" s="24"/>
      <c r="C869" s="23"/>
      <c r="D869" s="23"/>
      <c r="E869" s="24"/>
      <c r="F869" s="11" t="s">
        <v>25</v>
      </c>
      <c r="G869" s="8">
        <f>SUM(H869:P869)</f>
        <v>0</v>
      </c>
      <c r="H869" s="8"/>
      <c r="I869" s="8"/>
      <c r="J869" s="8"/>
      <c r="K869" s="8"/>
      <c r="L869" s="8"/>
      <c r="M869" s="8"/>
      <c r="N869" s="8"/>
      <c r="O869" s="8"/>
      <c r="P869" s="8"/>
    </row>
    <row r="870" spans="1:16" ht="7.5">
      <c r="A870" s="24" t="s">
        <v>345</v>
      </c>
      <c r="B870" s="24" t="s">
        <v>543</v>
      </c>
      <c r="C870" s="23" t="s">
        <v>114</v>
      </c>
      <c r="D870" s="23" t="s">
        <v>346</v>
      </c>
      <c r="E870" s="24" t="s">
        <v>443</v>
      </c>
      <c r="F870" s="11" t="s">
        <v>440</v>
      </c>
      <c r="G870" s="8">
        <f aca="true" t="shared" si="334" ref="G870:N870">G871+G872+G873</f>
        <v>170.1</v>
      </c>
      <c r="H870" s="8">
        <f t="shared" si="334"/>
        <v>0</v>
      </c>
      <c r="I870" s="8">
        <f t="shared" si="334"/>
        <v>170.1</v>
      </c>
      <c r="J870" s="8">
        <f t="shared" si="334"/>
        <v>0</v>
      </c>
      <c r="K870" s="8">
        <f t="shared" si="334"/>
        <v>0</v>
      </c>
      <c r="L870" s="8">
        <f t="shared" si="334"/>
        <v>0</v>
      </c>
      <c r="M870" s="8">
        <f t="shared" si="334"/>
        <v>0</v>
      </c>
      <c r="N870" s="8">
        <f t="shared" si="334"/>
        <v>0</v>
      </c>
      <c r="O870" s="8">
        <v>0</v>
      </c>
      <c r="P870" s="8">
        <v>0</v>
      </c>
    </row>
    <row r="871" spans="1:16" ht="7.5">
      <c r="A871" s="24"/>
      <c r="B871" s="24"/>
      <c r="C871" s="23"/>
      <c r="D871" s="23"/>
      <c r="E871" s="24"/>
      <c r="F871" s="11" t="s">
        <v>23</v>
      </c>
      <c r="G871" s="8">
        <f>SUM(H871:P871)</f>
        <v>0</v>
      </c>
      <c r="H871" s="8">
        <f>H875</f>
        <v>0</v>
      </c>
      <c r="I871" s="8">
        <f aca="true" t="shared" si="335" ref="I871:N871">I875</f>
        <v>0</v>
      </c>
      <c r="J871" s="8">
        <f t="shared" si="335"/>
        <v>0</v>
      </c>
      <c r="K871" s="8">
        <f t="shared" si="335"/>
        <v>0</v>
      </c>
      <c r="L871" s="8">
        <f t="shared" si="335"/>
        <v>0</v>
      </c>
      <c r="M871" s="8">
        <f t="shared" si="335"/>
        <v>0</v>
      </c>
      <c r="N871" s="8">
        <f t="shared" si="335"/>
        <v>0</v>
      </c>
      <c r="O871" s="8">
        <v>0</v>
      </c>
      <c r="P871" s="8">
        <v>0</v>
      </c>
    </row>
    <row r="872" spans="1:16" ht="7.5">
      <c r="A872" s="24"/>
      <c r="B872" s="24"/>
      <c r="C872" s="23"/>
      <c r="D872" s="23"/>
      <c r="E872" s="24"/>
      <c r="F872" s="11" t="s">
        <v>24</v>
      </c>
      <c r="G872" s="8">
        <f>SUM(H872:P872)</f>
        <v>170.1</v>
      </c>
      <c r="H872" s="8">
        <f aca="true" t="shared" si="336" ref="H872:N873">H876</f>
        <v>0</v>
      </c>
      <c r="I872" s="8">
        <f t="shared" si="336"/>
        <v>170.1</v>
      </c>
      <c r="J872" s="8">
        <f t="shared" si="336"/>
        <v>0</v>
      </c>
      <c r="K872" s="8">
        <f t="shared" si="336"/>
        <v>0</v>
      </c>
      <c r="L872" s="8">
        <f t="shared" si="336"/>
        <v>0</v>
      </c>
      <c r="M872" s="8">
        <f t="shared" si="336"/>
        <v>0</v>
      </c>
      <c r="N872" s="8">
        <f t="shared" si="336"/>
        <v>0</v>
      </c>
      <c r="O872" s="8">
        <v>0</v>
      </c>
      <c r="P872" s="8">
        <v>0</v>
      </c>
    </row>
    <row r="873" spans="1:16" ht="7.5">
      <c r="A873" s="24"/>
      <c r="B873" s="24"/>
      <c r="C873" s="23"/>
      <c r="D873" s="23"/>
      <c r="E873" s="24"/>
      <c r="F873" s="11" t="s">
        <v>25</v>
      </c>
      <c r="G873" s="8">
        <f>SUM(H873:P873)</f>
        <v>0</v>
      </c>
      <c r="H873" s="8">
        <f t="shared" si="336"/>
        <v>0</v>
      </c>
      <c r="I873" s="8">
        <f t="shared" si="336"/>
        <v>0</v>
      </c>
      <c r="J873" s="8">
        <f t="shared" si="336"/>
        <v>0</v>
      </c>
      <c r="K873" s="8">
        <f t="shared" si="336"/>
        <v>0</v>
      </c>
      <c r="L873" s="8">
        <f t="shared" si="336"/>
        <v>0</v>
      </c>
      <c r="M873" s="8">
        <f t="shared" si="336"/>
        <v>0</v>
      </c>
      <c r="N873" s="8">
        <f t="shared" si="336"/>
        <v>0</v>
      </c>
      <c r="O873" s="8">
        <v>0</v>
      </c>
      <c r="P873" s="8">
        <v>0</v>
      </c>
    </row>
    <row r="874" spans="1:16" ht="7.5">
      <c r="A874" s="24" t="s">
        <v>347</v>
      </c>
      <c r="B874" s="24" t="s">
        <v>348</v>
      </c>
      <c r="C874" s="23" t="s">
        <v>114</v>
      </c>
      <c r="D874" s="23" t="s">
        <v>349</v>
      </c>
      <c r="E874" s="24" t="s">
        <v>443</v>
      </c>
      <c r="F874" s="11" t="s">
        <v>440</v>
      </c>
      <c r="G874" s="8">
        <f aca="true" t="shared" si="337" ref="G874:N874">G875+G876+G877</f>
        <v>170.1</v>
      </c>
      <c r="H874" s="8">
        <f t="shared" si="337"/>
        <v>0</v>
      </c>
      <c r="I874" s="8">
        <f t="shared" si="337"/>
        <v>170.1</v>
      </c>
      <c r="J874" s="8">
        <f t="shared" si="337"/>
        <v>0</v>
      </c>
      <c r="K874" s="8">
        <f t="shared" si="337"/>
        <v>0</v>
      </c>
      <c r="L874" s="8">
        <f t="shared" si="337"/>
        <v>0</v>
      </c>
      <c r="M874" s="8">
        <f t="shared" si="337"/>
        <v>0</v>
      </c>
      <c r="N874" s="8">
        <f t="shared" si="337"/>
        <v>0</v>
      </c>
      <c r="O874" s="8">
        <v>0</v>
      </c>
      <c r="P874" s="8">
        <v>0</v>
      </c>
    </row>
    <row r="875" spans="1:16" ht="7.5">
      <c r="A875" s="24"/>
      <c r="B875" s="24"/>
      <c r="C875" s="23"/>
      <c r="D875" s="23"/>
      <c r="E875" s="24"/>
      <c r="F875" s="11" t="s">
        <v>23</v>
      </c>
      <c r="G875" s="8">
        <f>SUM(H875:P875)</f>
        <v>0</v>
      </c>
      <c r="H875" s="8"/>
      <c r="I875" s="8"/>
      <c r="J875" s="8"/>
      <c r="K875" s="8"/>
      <c r="L875" s="8"/>
      <c r="M875" s="8"/>
      <c r="N875" s="8"/>
      <c r="O875" s="8"/>
      <c r="P875" s="8"/>
    </row>
    <row r="876" spans="1:16" ht="7.5">
      <c r="A876" s="24"/>
      <c r="B876" s="24"/>
      <c r="C876" s="23"/>
      <c r="D876" s="23"/>
      <c r="E876" s="24"/>
      <c r="F876" s="11" t="s">
        <v>24</v>
      </c>
      <c r="G876" s="8">
        <f>SUM(H876:P876)</f>
        <v>170.1</v>
      </c>
      <c r="H876" s="8"/>
      <c r="I876" s="8">
        <v>170.1</v>
      </c>
      <c r="J876" s="8"/>
      <c r="K876" s="8"/>
      <c r="L876" s="8"/>
      <c r="M876" s="8"/>
      <c r="N876" s="8"/>
      <c r="O876" s="8"/>
      <c r="P876" s="8"/>
    </row>
    <row r="877" spans="1:16" ht="18.75" customHeight="1">
      <c r="A877" s="24"/>
      <c r="B877" s="24"/>
      <c r="C877" s="23"/>
      <c r="D877" s="23"/>
      <c r="E877" s="24"/>
      <c r="F877" s="11" t="s">
        <v>25</v>
      </c>
      <c r="G877" s="8">
        <f>SUM(H877:P877)</f>
        <v>0</v>
      </c>
      <c r="H877" s="8"/>
      <c r="I877" s="8"/>
      <c r="J877" s="8"/>
      <c r="K877" s="8"/>
      <c r="L877" s="8"/>
      <c r="M877" s="8"/>
      <c r="N877" s="8"/>
      <c r="O877" s="8"/>
      <c r="P877" s="8"/>
    </row>
    <row r="878" spans="1:16" ht="7.5">
      <c r="A878" s="24" t="s">
        <v>350</v>
      </c>
      <c r="B878" s="24" t="s">
        <v>525</v>
      </c>
      <c r="C878" s="23" t="s">
        <v>351</v>
      </c>
      <c r="D878" s="23" t="s">
        <v>352</v>
      </c>
      <c r="E878" s="24" t="s">
        <v>443</v>
      </c>
      <c r="F878" s="11" t="s">
        <v>440</v>
      </c>
      <c r="G878" s="8">
        <f aca="true" t="shared" si="338" ref="G878:M878">G879+G880+G881</f>
        <v>294573.69999999995</v>
      </c>
      <c r="H878" s="8">
        <f t="shared" si="338"/>
        <v>29194</v>
      </c>
      <c r="I878" s="8">
        <f t="shared" si="338"/>
        <v>28460.600000000002</v>
      </c>
      <c r="J878" s="8">
        <f t="shared" si="338"/>
        <v>29363.399999999998</v>
      </c>
      <c r="K878" s="8">
        <f t="shared" si="338"/>
        <v>32461.1</v>
      </c>
      <c r="L878" s="8">
        <f t="shared" si="338"/>
        <v>33809.5</v>
      </c>
      <c r="M878" s="8">
        <f t="shared" si="338"/>
        <v>34569.4</v>
      </c>
      <c r="N878" s="8">
        <f>N879+N880+N881</f>
        <v>35571.9</v>
      </c>
      <c r="O878" s="8">
        <f>O879+O880+O881</f>
        <v>35571.9</v>
      </c>
      <c r="P878" s="8">
        <f>P879+P880+P881</f>
        <v>35571.9</v>
      </c>
    </row>
    <row r="879" spans="1:16" ht="7.5">
      <c r="A879" s="24"/>
      <c r="B879" s="24"/>
      <c r="C879" s="23"/>
      <c r="D879" s="23"/>
      <c r="E879" s="24"/>
      <c r="F879" s="11" t="s">
        <v>23</v>
      </c>
      <c r="G879" s="8">
        <f>SUM(H879:P879)</f>
        <v>290734.6</v>
      </c>
      <c r="H879" s="8">
        <f aca="true" t="shared" si="339" ref="H879:P879">H883+H891+H899+H915+H927+H935</f>
        <v>28241.2</v>
      </c>
      <c r="I879" s="8">
        <f t="shared" si="339"/>
        <v>27689.2</v>
      </c>
      <c r="J879" s="8">
        <f t="shared" si="339"/>
        <v>28651.8</v>
      </c>
      <c r="K879" s="8">
        <f t="shared" si="339"/>
        <v>31743.3</v>
      </c>
      <c r="L879" s="8">
        <f t="shared" si="339"/>
        <v>33124</v>
      </c>
      <c r="M879" s="8">
        <f t="shared" si="339"/>
        <v>34569.4</v>
      </c>
      <c r="N879" s="8">
        <f t="shared" si="339"/>
        <v>35571.9</v>
      </c>
      <c r="O879" s="8">
        <f t="shared" si="339"/>
        <v>35571.9</v>
      </c>
      <c r="P879" s="8">
        <f t="shared" si="339"/>
        <v>35571.9</v>
      </c>
    </row>
    <row r="880" spans="1:16" ht="7.5">
      <c r="A880" s="24"/>
      <c r="B880" s="24"/>
      <c r="C880" s="23"/>
      <c r="D880" s="23"/>
      <c r="E880" s="24"/>
      <c r="F880" s="11" t="s">
        <v>24</v>
      </c>
      <c r="G880" s="8">
        <f>SUM(H880:P880)</f>
        <v>3560.4999999999995</v>
      </c>
      <c r="H880" s="8">
        <f aca="true" t="shared" si="340" ref="H880:M881">H884+H892+H900+H916+H928+H936</f>
        <v>767.8</v>
      </c>
      <c r="I880" s="8">
        <f t="shared" si="340"/>
        <v>708.4</v>
      </c>
      <c r="J880" s="8">
        <f t="shared" si="340"/>
        <v>711.6</v>
      </c>
      <c r="K880" s="8">
        <f t="shared" si="340"/>
        <v>717.8</v>
      </c>
      <c r="L880" s="8">
        <f t="shared" si="340"/>
        <v>654.9</v>
      </c>
      <c r="M880" s="8">
        <f t="shared" si="340"/>
        <v>0</v>
      </c>
      <c r="N880" s="8">
        <f aca="true" t="shared" si="341" ref="N880:P881">N884+N892+N900+N916+N928+N936</f>
        <v>0</v>
      </c>
      <c r="O880" s="8">
        <f t="shared" si="341"/>
        <v>0</v>
      </c>
      <c r="P880" s="8">
        <f t="shared" si="341"/>
        <v>0</v>
      </c>
    </row>
    <row r="881" spans="1:16" ht="7.5">
      <c r="A881" s="24"/>
      <c r="B881" s="24"/>
      <c r="C881" s="23"/>
      <c r="D881" s="23"/>
      <c r="E881" s="24"/>
      <c r="F881" s="11" t="s">
        <v>25</v>
      </c>
      <c r="G881" s="8">
        <f>SUM(H881:P881)</f>
        <v>278.6</v>
      </c>
      <c r="H881" s="8">
        <f t="shared" si="340"/>
        <v>185</v>
      </c>
      <c r="I881" s="8">
        <f t="shared" si="340"/>
        <v>63</v>
      </c>
      <c r="J881" s="8">
        <f t="shared" si="340"/>
        <v>0</v>
      </c>
      <c r="K881" s="8">
        <f t="shared" si="340"/>
        <v>0</v>
      </c>
      <c r="L881" s="8">
        <f t="shared" si="340"/>
        <v>30.6</v>
      </c>
      <c r="M881" s="8">
        <f t="shared" si="340"/>
        <v>0</v>
      </c>
      <c r="N881" s="8">
        <f t="shared" si="341"/>
        <v>0</v>
      </c>
      <c r="O881" s="8">
        <f t="shared" si="341"/>
        <v>0</v>
      </c>
      <c r="P881" s="8">
        <f t="shared" si="341"/>
        <v>0</v>
      </c>
    </row>
    <row r="882" spans="1:16" ht="7.5">
      <c r="A882" s="23" t="s">
        <v>353</v>
      </c>
      <c r="B882" s="24" t="s">
        <v>544</v>
      </c>
      <c r="C882" s="23" t="s">
        <v>114</v>
      </c>
      <c r="D882" s="23" t="s">
        <v>354</v>
      </c>
      <c r="E882" s="24" t="s">
        <v>443</v>
      </c>
      <c r="F882" s="11" t="s">
        <v>440</v>
      </c>
      <c r="G882" s="8">
        <f aca="true" t="shared" si="342" ref="G882:M882">G883+G884+G885</f>
        <v>30935.5</v>
      </c>
      <c r="H882" s="8">
        <f t="shared" si="342"/>
        <v>3643.4</v>
      </c>
      <c r="I882" s="8">
        <f t="shared" si="342"/>
        <v>3089.9</v>
      </c>
      <c r="J882" s="8">
        <f t="shared" si="342"/>
        <v>3069</v>
      </c>
      <c r="K882" s="8">
        <f t="shared" si="342"/>
        <v>3147</v>
      </c>
      <c r="L882" s="8">
        <f t="shared" si="342"/>
        <v>3316.9</v>
      </c>
      <c r="M882" s="8">
        <f t="shared" si="342"/>
        <v>3596.3</v>
      </c>
      <c r="N882" s="8">
        <f>N883+N884+N885</f>
        <v>3691</v>
      </c>
      <c r="O882" s="8">
        <f>O883+O884+O885</f>
        <v>3691</v>
      </c>
      <c r="P882" s="8">
        <f>P883+P884+P885</f>
        <v>3691</v>
      </c>
    </row>
    <row r="883" spans="1:16" ht="7.5">
      <c r="A883" s="23"/>
      <c r="B883" s="24"/>
      <c r="C883" s="23"/>
      <c r="D883" s="23"/>
      <c r="E883" s="24"/>
      <c r="F883" s="11" t="s">
        <v>23</v>
      </c>
      <c r="G883" s="8">
        <f>SUM(H883:P883)</f>
        <v>30935.5</v>
      </c>
      <c r="H883" s="8">
        <f aca="true" t="shared" si="343" ref="H883:P883">H887</f>
        <v>3643.4</v>
      </c>
      <c r="I883" s="8">
        <f t="shared" si="343"/>
        <v>3089.9</v>
      </c>
      <c r="J883" s="8">
        <f t="shared" si="343"/>
        <v>3069</v>
      </c>
      <c r="K883" s="8">
        <f t="shared" si="343"/>
        <v>3147</v>
      </c>
      <c r="L883" s="8">
        <f t="shared" si="343"/>
        <v>3316.9</v>
      </c>
      <c r="M883" s="8">
        <f t="shared" si="343"/>
        <v>3596.3</v>
      </c>
      <c r="N883" s="8">
        <f t="shared" si="343"/>
        <v>3691</v>
      </c>
      <c r="O883" s="8">
        <f t="shared" si="343"/>
        <v>3691</v>
      </c>
      <c r="P883" s="8">
        <f t="shared" si="343"/>
        <v>3691</v>
      </c>
    </row>
    <row r="884" spans="1:16" ht="7.5">
      <c r="A884" s="23"/>
      <c r="B884" s="24"/>
      <c r="C884" s="23"/>
      <c r="D884" s="23"/>
      <c r="E884" s="24"/>
      <c r="F884" s="11" t="s">
        <v>24</v>
      </c>
      <c r="G884" s="8">
        <f>SUM(H884:P884)</f>
        <v>0</v>
      </c>
      <c r="H884" s="8">
        <f aca="true" t="shared" si="344" ref="H884:M885">H888</f>
        <v>0</v>
      </c>
      <c r="I884" s="8">
        <f t="shared" si="344"/>
        <v>0</v>
      </c>
      <c r="J884" s="8">
        <f t="shared" si="344"/>
        <v>0</v>
      </c>
      <c r="K884" s="8">
        <f t="shared" si="344"/>
        <v>0</v>
      </c>
      <c r="L884" s="8">
        <f t="shared" si="344"/>
        <v>0</v>
      </c>
      <c r="M884" s="8">
        <f t="shared" si="344"/>
        <v>0</v>
      </c>
      <c r="N884" s="8">
        <f aca="true" t="shared" si="345" ref="N884:P885">N888</f>
        <v>0</v>
      </c>
      <c r="O884" s="8">
        <f t="shared" si="345"/>
        <v>0</v>
      </c>
      <c r="P884" s="8">
        <f t="shared" si="345"/>
        <v>0</v>
      </c>
    </row>
    <row r="885" spans="1:16" ht="12" customHeight="1">
      <c r="A885" s="23"/>
      <c r="B885" s="24"/>
      <c r="C885" s="23"/>
      <c r="D885" s="23"/>
      <c r="E885" s="24"/>
      <c r="F885" s="11" t="s">
        <v>25</v>
      </c>
      <c r="G885" s="8">
        <f>SUM(H885:P885)</f>
        <v>0</v>
      </c>
      <c r="H885" s="8">
        <f t="shared" si="344"/>
        <v>0</v>
      </c>
      <c r="I885" s="8">
        <f t="shared" si="344"/>
        <v>0</v>
      </c>
      <c r="J885" s="8">
        <f t="shared" si="344"/>
        <v>0</v>
      </c>
      <c r="K885" s="8">
        <f t="shared" si="344"/>
        <v>0</v>
      </c>
      <c r="L885" s="8">
        <f t="shared" si="344"/>
        <v>0</v>
      </c>
      <c r="M885" s="8">
        <f t="shared" si="344"/>
        <v>0</v>
      </c>
      <c r="N885" s="8">
        <f t="shared" si="345"/>
        <v>0</v>
      </c>
      <c r="O885" s="8">
        <f t="shared" si="345"/>
        <v>0</v>
      </c>
      <c r="P885" s="8">
        <f t="shared" si="345"/>
        <v>0</v>
      </c>
    </row>
    <row r="886" spans="1:16" ht="7.5">
      <c r="A886" s="23" t="s">
        <v>355</v>
      </c>
      <c r="B886" s="24" t="s">
        <v>485</v>
      </c>
      <c r="C886" s="23" t="s">
        <v>114</v>
      </c>
      <c r="D886" s="23" t="s">
        <v>356</v>
      </c>
      <c r="E886" s="24" t="s">
        <v>443</v>
      </c>
      <c r="F886" s="11" t="s">
        <v>440</v>
      </c>
      <c r="G886" s="8">
        <f aca="true" t="shared" si="346" ref="G886:P886">G887+G888+G889</f>
        <v>30935.5</v>
      </c>
      <c r="H886" s="8">
        <f t="shared" si="346"/>
        <v>3643.4</v>
      </c>
      <c r="I886" s="8">
        <f t="shared" si="346"/>
        <v>3089.9</v>
      </c>
      <c r="J886" s="8">
        <f t="shared" si="346"/>
        <v>3069</v>
      </c>
      <c r="K886" s="8">
        <f t="shared" si="346"/>
        <v>3147</v>
      </c>
      <c r="L886" s="8">
        <f t="shared" si="346"/>
        <v>3316.9</v>
      </c>
      <c r="M886" s="8">
        <f t="shared" si="346"/>
        <v>3596.3</v>
      </c>
      <c r="N886" s="8">
        <f t="shared" si="346"/>
        <v>3691</v>
      </c>
      <c r="O886" s="8">
        <f t="shared" si="346"/>
        <v>3691</v>
      </c>
      <c r="P886" s="8">
        <f t="shared" si="346"/>
        <v>3691</v>
      </c>
    </row>
    <row r="887" spans="1:16" ht="7.5">
      <c r="A887" s="23"/>
      <c r="B887" s="24"/>
      <c r="C887" s="23"/>
      <c r="D887" s="23"/>
      <c r="E887" s="24"/>
      <c r="F887" s="11" t="s">
        <v>23</v>
      </c>
      <c r="G887" s="8">
        <f>SUM(H887:P887)</f>
        <v>30935.5</v>
      </c>
      <c r="H887" s="8">
        <v>3643.4</v>
      </c>
      <c r="I887" s="8">
        <v>3089.9</v>
      </c>
      <c r="J887" s="8">
        <v>3069</v>
      </c>
      <c r="K887" s="8">
        <v>3147</v>
      </c>
      <c r="L887" s="8">
        <v>3316.9</v>
      </c>
      <c r="M887" s="8">
        <v>3596.3</v>
      </c>
      <c r="N887" s="8">
        <v>3691</v>
      </c>
      <c r="O887" s="8">
        <v>3691</v>
      </c>
      <c r="P887" s="8">
        <f>O887</f>
        <v>3691</v>
      </c>
    </row>
    <row r="888" spans="1:16" ht="7.5">
      <c r="A888" s="23"/>
      <c r="B888" s="24"/>
      <c r="C888" s="23"/>
      <c r="D888" s="23"/>
      <c r="E888" s="24"/>
      <c r="F888" s="11" t="s">
        <v>24</v>
      </c>
      <c r="G888" s="8">
        <f>SUM(H888:P888)</f>
        <v>0</v>
      </c>
      <c r="H888" s="8"/>
      <c r="I888" s="8"/>
      <c r="J888" s="8"/>
      <c r="K888" s="8"/>
      <c r="L888" s="8"/>
      <c r="M888" s="8"/>
      <c r="N888" s="8"/>
      <c r="O888" s="8"/>
      <c r="P888" s="8"/>
    </row>
    <row r="889" spans="1:16" ht="15.75" customHeight="1">
      <c r="A889" s="23"/>
      <c r="B889" s="24"/>
      <c r="C889" s="23"/>
      <c r="D889" s="23"/>
      <c r="E889" s="24"/>
      <c r="F889" s="11" t="s">
        <v>25</v>
      </c>
      <c r="G889" s="8">
        <f>SUM(H889:P889)</f>
        <v>0</v>
      </c>
      <c r="H889" s="8"/>
      <c r="I889" s="8"/>
      <c r="J889" s="8"/>
      <c r="K889" s="8"/>
      <c r="L889" s="8"/>
      <c r="M889" s="8"/>
      <c r="N889" s="8"/>
      <c r="O889" s="8"/>
      <c r="P889" s="8"/>
    </row>
    <row r="890" spans="1:16" ht="7.5">
      <c r="A890" s="23" t="s">
        <v>357</v>
      </c>
      <c r="B890" s="24" t="s">
        <v>487</v>
      </c>
      <c r="C890" s="23" t="s">
        <v>114</v>
      </c>
      <c r="D890" s="23" t="s">
        <v>358</v>
      </c>
      <c r="E890" s="24" t="s">
        <v>443</v>
      </c>
      <c r="F890" s="11" t="s">
        <v>440</v>
      </c>
      <c r="G890" s="8">
        <f aca="true" t="shared" si="347" ref="G890:N890">G891+G892+G893</f>
        <v>183.7</v>
      </c>
      <c r="H890" s="8">
        <f t="shared" si="347"/>
        <v>183.7</v>
      </c>
      <c r="I890" s="8">
        <f t="shared" si="347"/>
        <v>0</v>
      </c>
      <c r="J890" s="8">
        <f t="shared" si="347"/>
        <v>0</v>
      </c>
      <c r="K890" s="8">
        <f t="shared" si="347"/>
        <v>0</v>
      </c>
      <c r="L890" s="8">
        <f t="shared" si="347"/>
        <v>0</v>
      </c>
      <c r="M890" s="8">
        <f t="shared" si="347"/>
        <v>0</v>
      </c>
      <c r="N890" s="8">
        <f t="shared" si="347"/>
        <v>0</v>
      </c>
      <c r="O890" s="8">
        <v>0</v>
      </c>
      <c r="P890" s="8">
        <v>0</v>
      </c>
    </row>
    <row r="891" spans="1:16" ht="7.5">
      <c r="A891" s="23"/>
      <c r="B891" s="24"/>
      <c r="C891" s="23"/>
      <c r="D891" s="23"/>
      <c r="E891" s="24"/>
      <c r="F891" s="11" t="s">
        <v>23</v>
      </c>
      <c r="G891" s="8">
        <f>SUM(H891:P891)</f>
        <v>183.7</v>
      </c>
      <c r="H891" s="8">
        <f>H895</f>
        <v>183.7</v>
      </c>
      <c r="I891" s="8">
        <f aca="true" t="shared" si="348" ref="I891:N891">I895</f>
        <v>0</v>
      </c>
      <c r="J891" s="8">
        <f t="shared" si="348"/>
        <v>0</v>
      </c>
      <c r="K891" s="8">
        <f t="shared" si="348"/>
        <v>0</v>
      </c>
      <c r="L891" s="8">
        <f t="shared" si="348"/>
        <v>0</v>
      </c>
      <c r="M891" s="8">
        <f t="shared" si="348"/>
        <v>0</v>
      </c>
      <c r="N891" s="8">
        <f t="shared" si="348"/>
        <v>0</v>
      </c>
      <c r="O891" s="8">
        <v>0</v>
      </c>
      <c r="P891" s="8">
        <v>0</v>
      </c>
    </row>
    <row r="892" spans="1:16" ht="7.5">
      <c r="A892" s="23"/>
      <c r="B892" s="24"/>
      <c r="C892" s="23"/>
      <c r="D892" s="23"/>
      <c r="E892" s="24"/>
      <c r="F892" s="11" t="s">
        <v>24</v>
      </c>
      <c r="G892" s="8">
        <f>SUM(H892:P892)</f>
        <v>0</v>
      </c>
      <c r="H892" s="8">
        <f aca="true" t="shared" si="349" ref="H892:N893">H896</f>
        <v>0</v>
      </c>
      <c r="I892" s="8">
        <f t="shared" si="349"/>
        <v>0</v>
      </c>
      <c r="J892" s="8">
        <f t="shared" si="349"/>
        <v>0</v>
      </c>
      <c r="K892" s="8">
        <f t="shared" si="349"/>
        <v>0</v>
      </c>
      <c r="L892" s="8">
        <f t="shared" si="349"/>
        <v>0</v>
      </c>
      <c r="M892" s="8">
        <f t="shared" si="349"/>
        <v>0</v>
      </c>
      <c r="N892" s="8">
        <f t="shared" si="349"/>
        <v>0</v>
      </c>
      <c r="O892" s="8">
        <v>0</v>
      </c>
      <c r="P892" s="8">
        <v>0</v>
      </c>
    </row>
    <row r="893" spans="1:16" ht="7.5">
      <c r="A893" s="23"/>
      <c r="B893" s="24"/>
      <c r="C893" s="23"/>
      <c r="D893" s="23"/>
      <c r="E893" s="24"/>
      <c r="F893" s="11" t="s">
        <v>25</v>
      </c>
      <c r="G893" s="8">
        <f>SUM(H893:P893)</f>
        <v>0</v>
      </c>
      <c r="H893" s="8">
        <f t="shared" si="349"/>
        <v>0</v>
      </c>
      <c r="I893" s="8">
        <f t="shared" si="349"/>
        <v>0</v>
      </c>
      <c r="J893" s="8">
        <f t="shared" si="349"/>
        <v>0</v>
      </c>
      <c r="K893" s="8">
        <f t="shared" si="349"/>
        <v>0</v>
      </c>
      <c r="L893" s="8">
        <f t="shared" si="349"/>
        <v>0</v>
      </c>
      <c r="M893" s="8">
        <f t="shared" si="349"/>
        <v>0</v>
      </c>
      <c r="N893" s="8">
        <f t="shared" si="349"/>
        <v>0</v>
      </c>
      <c r="O893" s="8">
        <v>0</v>
      </c>
      <c r="P893" s="8">
        <v>0</v>
      </c>
    </row>
    <row r="894" spans="1:16" ht="7.5">
      <c r="A894" s="23" t="s">
        <v>359</v>
      </c>
      <c r="B894" s="24" t="s">
        <v>360</v>
      </c>
      <c r="C894" s="23" t="s">
        <v>114</v>
      </c>
      <c r="D894" s="23" t="s">
        <v>361</v>
      </c>
      <c r="E894" s="24" t="s">
        <v>443</v>
      </c>
      <c r="F894" s="11" t="s">
        <v>440</v>
      </c>
      <c r="G894" s="8">
        <f aca="true" t="shared" si="350" ref="G894:N894">G895+G896+G897</f>
        <v>183.7</v>
      </c>
      <c r="H894" s="8">
        <f t="shared" si="350"/>
        <v>183.7</v>
      </c>
      <c r="I894" s="8">
        <f t="shared" si="350"/>
        <v>0</v>
      </c>
      <c r="J894" s="8">
        <f t="shared" si="350"/>
        <v>0</v>
      </c>
      <c r="K894" s="8">
        <f t="shared" si="350"/>
        <v>0</v>
      </c>
      <c r="L894" s="8">
        <f t="shared" si="350"/>
        <v>0</v>
      </c>
      <c r="M894" s="8">
        <f t="shared" si="350"/>
        <v>0</v>
      </c>
      <c r="N894" s="8">
        <f t="shared" si="350"/>
        <v>0</v>
      </c>
      <c r="O894" s="8">
        <v>0</v>
      </c>
      <c r="P894" s="8">
        <v>0</v>
      </c>
    </row>
    <row r="895" spans="1:16" ht="7.5">
      <c r="A895" s="23"/>
      <c r="B895" s="24"/>
      <c r="C895" s="23"/>
      <c r="D895" s="23"/>
      <c r="E895" s="24"/>
      <c r="F895" s="11" t="s">
        <v>23</v>
      </c>
      <c r="G895" s="8">
        <f>SUM(H895:P895)</f>
        <v>183.7</v>
      </c>
      <c r="H895" s="8">
        <v>183.7</v>
      </c>
      <c r="I895" s="8"/>
      <c r="J895" s="8"/>
      <c r="K895" s="8"/>
      <c r="L895" s="8"/>
      <c r="M895" s="8"/>
      <c r="N895" s="8"/>
      <c r="O895" s="8"/>
      <c r="P895" s="8"/>
    </row>
    <row r="896" spans="1:16" ht="7.5">
      <c r="A896" s="23"/>
      <c r="B896" s="24"/>
      <c r="C896" s="23"/>
      <c r="D896" s="23"/>
      <c r="E896" s="24"/>
      <c r="F896" s="11" t="s">
        <v>24</v>
      </c>
      <c r="G896" s="8">
        <f>SUM(H896:P896)</f>
        <v>0</v>
      </c>
      <c r="H896" s="8"/>
      <c r="I896" s="8"/>
      <c r="J896" s="8"/>
      <c r="K896" s="8"/>
      <c r="L896" s="8"/>
      <c r="M896" s="8"/>
      <c r="N896" s="8"/>
      <c r="O896" s="8"/>
      <c r="P896" s="8"/>
    </row>
    <row r="897" spans="1:16" ht="7.5">
      <c r="A897" s="23"/>
      <c r="B897" s="24"/>
      <c r="C897" s="23"/>
      <c r="D897" s="23"/>
      <c r="E897" s="24"/>
      <c r="F897" s="11" t="s">
        <v>25</v>
      </c>
      <c r="G897" s="8">
        <f>SUM(H897:P897)</f>
        <v>0</v>
      </c>
      <c r="H897" s="8"/>
      <c r="I897" s="8"/>
      <c r="J897" s="8"/>
      <c r="K897" s="8"/>
      <c r="L897" s="8"/>
      <c r="M897" s="8"/>
      <c r="N897" s="8"/>
      <c r="O897" s="8"/>
      <c r="P897" s="8"/>
    </row>
    <row r="898" spans="1:16" ht="7.5">
      <c r="A898" s="23" t="s">
        <v>362</v>
      </c>
      <c r="B898" s="24" t="s">
        <v>549</v>
      </c>
      <c r="C898" s="23" t="s">
        <v>114</v>
      </c>
      <c r="D898" s="23" t="s">
        <v>363</v>
      </c>
      <c r="E898" s="24" t="s">
        <v>443</v>
      </c>
      <c r="F898" s="11" t="s">
        <v>440</v>
      </c>
      <c r="G898" s="8">
        <f aca="true" t="shared" si="351" ref="G898:M898">G899+G900+G901</f>
        <v>247677.99999999997</v>
      </c>
      <c r="H898" s="8">
        <f t="shared" si="351"/>
        <v>22795</v>
      </c>
      <c r="I898" s="8">
        <f t="shared" si="351"/>
        <v>23201</v>
      </c>
      <c r="J898" s="8">
        <f t="shared" si="351"/>
        <v>24055.8</v>
      </c>
      <c r="K898" s="8">
        <f t="shared" si="351"/>
        <v>27065.6</v>
      </c>
      <c r="L898" s="8">
        <f t="shared" si="351"/>
        <v>28344.8</v>
      </c>
      <c r="M898" s="8">
        <f t="shared" si="351"/>
        <v>29873.1</v>
      </c>
      <c r="N898" s="8">
        <f>N899+N900+N901</f>
        <v>30780.9</v>
      </c>
      <c r="O898" s="8">
        <f>O899+O900+O901</f>
        <v>30780.9</v>
      </c>
      <c r="P898" s="8">
        <f>P899+P900+P901</f>
        <v>30780.9</v>
      </c>
    </row>
    <row r="899" spans="1:16" ht="7.5">
      <c r="A899" s="23"/>
      <c r="B899" s="24"/>
      <c r="C899" s="23"/>
      <c r="D899" s="23"/>
      <c r="E899" s="24"/>
      <c r="F899" s="11" t="s">
        <v>23</v>
      </c>
      <c r="G899" s="8">
        <f>SUM(H899:P899)</f>
        <v>247336.89999999997</v>
      </c>
      <c r="H899" s="8">
        <f>H903+H907+H911</f>
        <v>22547.5</v>
      </c>
      <c r="I899" s="8">
        <f>I903+I907+I911</f>
        <v>23138</v>
      </c>
      <c r="J899" s="8">
        <f>J903+J907+J911</f>
        <v>24055.8</v>
      </c>
      <c r="K899" s="8">
        <f>K903+K907+K911</f>
        <v>27065.6</v>
      </c>
      <c r="L899" s="8">
        <f>L903+L907+L911</f>
        <v>28314.2</v>
      </c>
      <c r="M899" s="8">
        <f aca="true" t="shared" si="352" ref="H899:M901">M903+M907+M911</f>
        <v>29873.1</v>
      </c>
      <c r="N899" s="8">
        <f aca="true" t="shared" si="353" ref="N899:P901">N903+N907+N911</f>
        <v>30780.9</v>
      </c>
      <c r="O899" s="8">
        <f t="shared" si="353"/>
        <v>30780.9</v>
      </c>
      <c r="P899" s="8">
        <f t="shared" si="353"/>
        <v>30780.9</v>
      </c>
    </row>
    <row r="900" spans="1:16" ht="7.5">
      <c r="A900" s="23"/>
      <c r="B900" s="24"/>
      <c r="C900" s="23"/>
      <c r="D900" s="23"/>
      <c r="E900" s="24"/>
      <c r="F900" s="11" t="s">
        <v>24</v>
      </c>
      <c r="G900" s="8">
        <f>SUM(H900:P900)</f>
        <v>62.5</v>
      </c>
      <c r="H900" s="8">
        <f t="shared" si="352"/>
        <v>62.5</v>
      </c>
      <c r="I900" s="8">
        <f t="shared" si="352"/>
        <v>0</v>
      </c>
      <c r="J900" s="8">
        <f t="shared" si="352"/>
        <v>0</v>
      </c>
      <c r="K900" s="8">
        <f t="shared" si="352"/>
        <v>0</v>
      </c>
      <c r="L900" s="8">
        <f t="shared" si="352"/>
        <v>0</v>
      </c>
      <c r="M900" s="8">
        <f t="shared" si="352"/>
        <v>0</v>
      </c>
      <c r="N900" s="8">
        <f t="shared" si="353"/>
        <v>0</v>
      </c>
      <c r="O900" s="8">
        <f t="shared" si="353"/>
        <v>0</v>
      </c>
      <c r="P900" s="8">
        <f t="shared" si="353"/>
        <v>0</v>
      </c>
    </row>
    <row r="901" spans="1:16" ht="14.25" customHeight="1">
      <c r="A901" s="23"/>
      <c r="B901" s="24"/>
      <c r="C901" s="23"/>
      <c r="D901" s="23"/>
      <c r="E901" s="24"/>
      <c r="F901" s="11" t="s">
        <v>25</v>
      </c>
      <c r="G901" s="8">
        <f>SUM(H901:P901)</f>
        <v>278.6</v>
      </c>
      <c r="H901" s="8">
        <f t="shared" si="352"/>
        <v>185</v>
      </c>
      <c r="I901" s="8">
        <f t="shared" si="352"/>
        <v>63</v>
      </c>
      <c r="J901" s="8">
        <f t="shared" si="352"/>
        <v>0</v>
      </c>
      <c r="K901" s="8">
        <f t="shared" si="352"/>
        <v>0</v>
      </c>
      <c r="L901" s="8">
        <f t="shared" si="352"/>
        <v>30.6</v>
      </c>
      <c r="M901" s="8">
        <f t="shared" si="352"/>
        <v>0</v>
      </c>
      <c r="N901" s="8">
        <f t="shared" si="353"/>
        <v>0</v>
      </c>
      <c r="O901" s="8">
        <f t="shared" si="353"/>
        <v>0</v>
      </c>
      <c r="P901" s="8">
        <f t="shared" si="353"/>
        <v>0</v>
      </c>
    </row>
    <row r="902" spans="1:16" ht="7.5">
      <c r="A902" s="23" t="s">
        <v>364</v>
      </c>
      <c r="B902" s="24" t="s">
        <v>365</v>
      </c>
      <c r="C902" s="23" t="s">
        <v>114</v>
      </c>
      <c r="D902" s="23" t="s">
        <v>366</v>
      </c>
      <c r="E902" s="24" t="s">
        <v>443</v>
      </c>
      <c r="F902" s="11" t="s">
        <v>440</v>
      </c>
      <c r="G902" s="8">
        <f aca="true" t="shared" si="354" ref="G902:P902">G903+G904+G905</f>
        <v>247336.89999999997</v>
      </c>
      <c r="H902" s="8">
        <f t="shared" si="354"/>
        <v>22547.5</v>
      </c>
      <c r="I902" s="8">
        <f t="shared" si="354"/>
        <v>23138</v>
      </c>
      <c r="J902" s="8">
        <f t="shared" si="354"/>
        <v>24055.8</v>
      </c>
      <c r="K902" s="8">
        <f t="shared" si="354"/>
        <v>27065.6</v>
      </c>
      <c r="L902" s="8">
        <f t="shared" si="354"/>
        <v>28314.2</v>
      </c>
      <c r="M902" s="8">
        <f t="shared" si="354"/>
        <v>29873.1</v>
      </c>
      <c r="N902" s="8">
        <f t="shared" si="354"/>
        <v>30780.9</v>
      </c>
      <c r="O902" s="8">
        <f t="shared" si="354"/>
        <v>30780.9</v>
      </c>
      <c r="P902" s="8">
        <f t="shared" si="354"/>
        <v>30780.9</v>
      </c>
    </row>
    <row r="903" spans="1:16" ht="7.5">
      <c r="A903" s="23"/>
      <c r="B903" s="24"/>
      <c r="C903" s="23"/>
      <c r="D903" s="23"/>
      <c r="E903" s="24"/>
      <c r="F903" s="11" t="s">
        <v>23</v>
      </c>
      <c r="G903" s="8">
        <f>SUM(H903:P903)</f>
        <v>247336.89999999997</v>
      </c>
      <c r="H903" s="8">
        <v>22547.5</v>
      </c>
      <c r="I903" s="8">
        <v>23138</v>
      </c>
      <c r="J903" s="8">
        <v>24055.8</v>
      </c>
      <c r="K903" s="8">
        <v>27065.6</v>
      </c>
      <c r="L903" s="8">
        <v>28314.2</v>
      </c>
      <c r="M903" s="8">
        <v>29873.1</v>
      </c>
      <c r="N903" s="8">
        <v>30780.9</v>
      </c>
      <c r="O903" s="8">
        <v>30780.9</v>
      </c>
      <c r="P903" s="8">
        <f>O903</f>
        <v>30780.9</v>
      </c>
    </row>
    <row r="904" spans="1:16" ht="7.5">
      <c r="A904" s="23"/>
      <c r="B904" s="24"/>
      <c r="C904" s="23"/>
      <c r="D904" s="23"/>
      <c r="E904" s="24"/>
      <c r="F904" s="11" t="s">
        <v>24</v>
      </c>
      <c r="G904" s="8">
        <f>SUM(H904:P904)</f>
        <v>0</v>
      </c>
      <c r="H904" s="8"/>
      <c r="I904" s="8"/>
      <c r="J904" s="8"/>
      <c r="K904" s="8"/>
      <c r="L904" s="8"/>
      <c r="M904" s="8"/>
      <c r="N904" s="8"/>
      <c r="O904" s="8"/>
      <c r="P904" s="8"/>
    </row>
    <row r="905" spans="1:16" ht="7.5">
      <c r="A905" s="23"/>
      <c r="B905" s="24"/>
      <c r="C905" s="23"/>
      <c r="D905" s="23"/>
      <c r="E905" s="24"/>
      <c r="F905" s="11" t="s">
        <v>25</v>
      </c>
      <c r="G905" s="8">
        <f>SUM(H905:P905)</f>
        <v>0</v>
      </c>
      <c r="H905" s="8"/>
      <c r="I905" s="8"/>
      <c r="J905" s="8"/>
      <c r="K905" s="8"/>
      <c r="L905" s="8"/>
      <c r="M905" s="8"/>
      <c r="N905" s="8"/>
      <c r="O905" s="8"/>
      <c r="P905" s="8"/>
    </row>
    <row r="906" spans="1:16" ht="7.5">
      <c r="A906" s="23" t="s">
        <v>367</v>
      </c>
      <c r="B906" s="24" t="s">
        <v>522</v>
      </c>
      <c r="C906" s="23" t="s">
        <v>114</v>
      </c>
      <c r="D906" s="23" t="s">
        <v>368</v>
      </c>
      <c r="E906" s="24" t="s">
        <v>443</v>
      </c>
      <c r="F906" s="11" t="s">
        <v>440</v>
      </c>
      <c r="G906" s="8">
        <f aca="true" t="shared" si="355" ref="G906:N906">G907+G908+G909</f>
        <v>247.5</v>
      </c>
      <c r="H906" s="8">
        <f t="shared" si="355"/>
        <v>247.5</v>
      </c>
      <c r="I906" s="8">
        <f t="shared" si="355"/>
        <v>0</v>
      </c>
      <c r="J906" s="8">
        <f t="shared" si="355"/>
        <v>0</v>
      </c>
      <c r="K906" s="8">
        <f t="shared" si="355"/>
        <v>0</v>
      </c>
      <c r="L906" s="8">
        <f t="shared" si="355"/>
        <v>0</v>
      </c>
      <c r="M906" s="8">
        <f t="shared" si="355"/>
        <v>0</v>
      </c>
      <c r="N906" s="8">
        <f t="shared" si="355"/>
        <v>0</v>
      </c>
      <c r="O906" s="8">
        <v>0</v>
      </c>
      <c r="P906" s="8">
        <v>0</v>
      </c>
    </row>
    <row r="907" spans="1:16" ht="7.5">
      <c r="A907" s="23"/>
      <c r="B907" s="24"/>
      <c r="C907" s="23"/>
      <c r="D907" s="23"/>
      <c r="E907" s="24"/>
      <c r="F907" s="11" t="s">
        <v>23</v>
      </c>
      <c r="G907" s="8">
        <f>SUM(H907:P907)</f>
        <v>0</v>
      </c>
      <c r="H907" s="8"/>
      <c r="I907" s="8"/>
      <c r="J907" s="8"/>
      <c r="K907" s="8"/>
      <c r="L907" s="8"/>
      <c r="M907" s="8"/>
      <c r="N907" s="8"/>
      <c r="O907" s="8"/>
      <c r="P907" s="8"/>
    </row>
    <row r="908" spans="1:16" ht="7.5">
      <c r="A908" s="23"/>
      <c r="B908" s="24"/>
      <c r="C908" s="23"/>
      <c r="D908" s="23"/>
      <c r="E908" s="24"/>
      <c r="F908" s="11" t="s">
        <v>24</v>
      </c>
      <c r="G908" s="8">
        <f>SUM(H908:P908)</f>
        <v>62.5</v>
      </c>
      <c r="H908" s="8">
        <v>62.5</v>
      </c>
      <c r="I908" s="8"/>
      <c r="J908" s="8"/>
      <c r="K908" s="8"/>
      <c r="L908" s="8"/>
      <c r="M908" s="8"/>
      <c r="N908" s="8"/>
      <c r="O908" s="8"/>
      <c r="P908" s="8"/>
    </row>
    <row r="909" spans="1:16" ht="10.5" customHeight="1">
      <c r="A909" s="23"/>
      <c r="B909" s="24"/>
      <c r="C909" s="23"/>
      <c r="D909" s="23"/>
      <c r="E909" s="24"/>
      <c r="F909" s="11" t="s">
        <v>25</v>
      </c>
      <c r="G909" s="8">
        <f>SUM(H909:P909)</f>
        <v>185</v>
      </c>
      <c r="H909" s="8">
        <v>185</v>
      </c>
      <c r="I909" s="8"/>
      <c r="J909" s="8"/>
      <c r="K909" s="8"/>
      <c r="L909" s="8"/>
      <c r="M909" s="8"/>
      <c r="N909" s="8"/>
      <c r="O909" s="8"/>
      <c r="P909" s="8"/>
    </row>
    <row r="910" spans="1:16" ht="7.5">
      <c r="A910" s="23" t="s">
        <v>369</v>
      </c>
      <c r="B910" s="24" t="s">
        <v>370</v>
      </c>
      <c r="C910" s="23" t="s">
        <v>114</v>
      </c>
      <c r="D910" s="23" t="s">
        <v>371</v>
      </c>
      <c r="E910" s="24" t="s">
        <v>443</v>
      </c>
      <c r="F910" s="11" t="s">
        <v>440</v>
      </c>
      <c r="G910" s="8">
        <f aca="true" t="shared" si="356" ref="G910:N910">G911+G912+G913</f>
        <v>93.6</v>
      </c>
      <c r="H910" s="8">
        <f t="shared" si="356"/>
        <v>0</v>
      </c>
      <c r="I910" s="8">
        <f t="shared" si="356"/>
        <v>63</v>
      </c>
      <c r="J910" s="8">
        <f t="shared" si="356"/>
        <v>0</v>
      </c>
      <c r="K910" s="8">
        <f t="shared" si="356"/>
        <v>0</v>
      </c>
      <c r="L910" s="8">
        <f t="shared" si="356"/>
        <v>30.6</v>
      </c>
      <c r="M910" s="8">
        <f t="shared" si="356"/>
        <v>0</v>
      </c>
      <c r="N910" s="8">
        <f t="shared" si="356"/>
        <v>0</v>
      </c>
      <c r="O910" s="8">
        <v>0</v>
      </c>
      <c r="P910" s="8">
        <v>0</v>
      </c>
    </row>
    <row r="911" spans="1:16" ht="7.5">
      <c r="A911" s="23"/>
      <c r="B911" s="24"/>
      <c r="C911" s="23"/>
      <c r="D911" s="23"/>
      <c r="E911" s="24"/>
      <c r="F911" s="11" t="s">
        <v>23</v>
      </c>
      <c r="G911" s="8">
        <f>SUM(H911:P911)</f>
        <v>0</v>
      </c>
      <c r="H911" s="8"/>
      <c r="I911" s="8"/>
      <c r="J911" s="8"/>
      <c r="K911" s="8"/>
      <c r="L911" s="8"/>
      <c r="M911" s="8"/>
      <c r="N911" s="8"/>
      <c r="O911" s="8"/>
      <c r="P911" s="8"/>
    </row>
    <row r="912" spans="1:16" ht="7.5">
      <c r="A912" s="23"/>
      <c r="B912" s="24"/>
      <c r="C912" s="23"/>
      <c r="D912" s="23"/>
      <c r="E912" s="24"/>
      <c r="F912" s="11" t="s">
        <v>24</v>
      </c>
      <c r="G912" s="8">
        <f>SUM(H912:P912)</f>
        <v>0</v>
      </c>
      <c r="H912" s="8"/>
      <c r="I912" s="8"/>
      <c r="J912" s="8"/>
      <c r="K912" s="8"/>
      <c r="L912" s="8"/>
      <c r="M912" s="8"/>
      <c r="N912" s="8"/>
      <c r="O912" s="8"/>
      <c r="P912" s="8"/>
    </row>
    <row r="913" spans="1:16" ht="7.5">
      <c r="A913" s="23"/>
      <c r="B913" s="24"/>
      <c r="C913" s="23"/>
      <c r="D913" s="23"/>
      <c r="E913" s="24"/>
      <c r="F913" s="11" t="s">
        <v>25</v>
      </c>
      <c r="G913" s="8">
        <f>SUM(H913:P913)</f>
        <v>93.6</v>
      </c>
      <c r="H913" s="8"/>
      <c r="I913" s="8">
        <v>63</v>
      </c>
      <c r="J913" s="8"/>
      <c r="K913" s="8"/>
      <c r="L913" s="8">
        <v>30.6</v>
      </c>
      <c r="M913" s="8"/>
      <c r="N913" s="8"/>
      <c r="O913" s="8"/>
      <c r="P913" s="8"/>
    </row>
    <row r="914" spans="1:16" ht="7.5">
      <c r="A914" s="23" t="s">
        <v>372</v>
      </c>
      <c r="B914" s="24" t="s">
        <v>545</v>
      </c>
      <c r="C914" s="23" t="s">
        <v>114</v>
      </c>
      <c r="D914" s="23" t="s">
        <v>373</v>
      </c>
      <c r="E914" s="24" t="s">
        <v>443</v>
      </c>
      <c r="F914" s="11" t="s">
        <v>440</v>
      </c>
      <c r="G914" s="8">
        <f aca="true" t="shared" si="357" ref="G914:P914">G915+G916+G917</f>
        <v>10179.6</v>
      </c>
      <c r="H914" s="8">
        <f t="shared" si="357"/>
        <v>1443.3999999999999</v>
      </c>
      <c r="I914" s="8">
        <f t="shared" si="357"/>
        <v>1036.2</v>
      </c>
      <c r="J914" s="8">
        <f t="shared" si="357"/>
        <v>1100</v>
      </c>
      <c r="K914" s="8">
        <f t="shared" si="357"/>
        <v>1100</v>
      </c>
      <c r="L914" s="8">
        <f t="shared" si="357"/>
        <v>1100</v>
      </c>
      <c r="M914" s="8">
        <f t="shared" si="357"/>
        <v>1100</v>
      </c>
      <c r="N914" s="8">
        <f t="shared" si="357"/>
        <v>1100</v>
      </c>
      <c r="O914" s="8">
        <f t="shared" si="357"/>
        <v>1100</v>
      </c>
      <c r="P914" s="8">
        <f t="shared" si="357"/>
        <v>1100</v>
      </c>
    </row>
    <row r="915" spans="1:16" ht="7.5">
      <c r="A915" s="23"/>
      <c r="B915" s="24"/>
      <c r="C915" s="23"/>
      <c r="D915" s="23"/>
      <c r="E915" s="24"/>
      <c r="F915" s="11" t="s">
        <v>23</v>
      </c>
      <c r="G915" s="8">
        <f>SUM(H915:P915)</f>
        <v>10179.6</v>
      </c>
      <c r="H915" s="8">
        <f>H919+H923</f>
        <v>1443.3999999999999</v>
      </c>
      <c r="I915" s="8">
        <f aca="true" t="shared" si="358" ref="I915:N915">I919+I923</f>
        <v>1036.2</v>
      </c>
      <c r="J915" s="8">
        <f t="shared" si="358"/>
        <v>1100</v>
      </c>
      <c r="K915" s="8">
        <f t="shared" si="358"/>
        <v>1100</v>
      </c>
      <c r="L915" s="8">
        <f t="shared" si="358"/>
        <v>1100</v>
      </c>
      <c r="M915" s="8">
        <f t="shared" si="358"/>
        <v>1100</v>
      </c>
      <c r="N915" s="8">
        <f t="shared" si="358"/>
        <v>1100</v>
      </c>
      <c r="O915" s="8">
        <v>1100</v>
      </c>
      <c r="P915" s="8">
        <v>1100</v>
      </c>
    </row>
    <row r="916" spans="1:16" ht="7.5">
      <c r="A916" s="23"/>
      <c r="B916" s="24"/>
      <c r="C916" s="23"/>
      <c r="D916" s="23"/>
      <c r="E916" s="24"/>
      <c r="F916" s="11" t="s">
        <v>24</v>
      </c>
      <c r="G916" s="8">
        <f>SUM(H916:P916)</f>
        <v>0</v>
      </c>
      <c r="H916" s="8">
        <f aca="true" t="shared" si="359" ref="H916:N917">H920+H924</f>
        <v>0</v>
      </c>
      <c r="I916" s="8">
        <f t="shared" si="359"/>
        <v>0</v>
      </c>
      <c r="J916" s="8">
        <f t="shared" si="359"/>
        <v>0</v>
      </c>
      <c r="K916" s="8">
        <f t="shared" si="359"/>
        <v>0</v>
      </c>
      <c r="L916" s="8">
        <f t="shared" si="359"/>
        <v>0</v>
      </c>
      <c r="M916" s="8">
        <f t="shared" si="359"/>
        <v>0</v>
      </c>
      <c r="N916" s="8">
        <f t="shared" si="359"/>
        <v>0</v>
      </c>
      <c r="O916" s="8">
        <v>0</v>
      </c>
      <c r="P916" s="8">
        <v>0</v>
      </c>
    </row>
    <row r="917" spans="1:16" ht="15" customHeight="1">
      <c r="A917" s="23"/>
      <c r="B917" s="24"/>
      <c r="C917" s="23"/>
      <c r="D917" s="23"/>
      <c r="E917" s="24"/>
      <c r="F917" s="11" t="s">
        <v>25</v>
      </c>
      <c r="G917" s="8">
        <f>SUM(H917:P917)</f>
        <v>0</v>
      </c>
      <c r="H917" s="8">
        <f t="shared" si="359"/>
        <v>0</v>
      </c>
      <c r="I917" s="8">
        <f t="shared" si="359"/>
        <v>0</v>
      </c>
      <c r="J917" s="8">
        <f t="shared" si="359"/>
        <v>0</v>
      </c>
      <c r="K917" s="8">
        <f t="shared" si="359"/>
        <v>0</v>
      </c>
      <c r="L917" s="8">
        <f t="shared" si="359"/>
        <v>0</v>
      </c>
      <c r="M917" s="8">
        <f t="shared" si="359"/>
        <v>0</v>
      </c>
      <c r="N917" s="8">
        <f t="shared" si="359"/>
        <v>0</v>
      </c>
      <c r="O917" s="8">
        <v>0</v>
      </c>
      <c r="P917" s="8">
        <v>0</v>
      </c>
    </row>
    <row r="918" spans="1:16" ht="7.5">
      <c r="A918" s="23" t="s">
        <v>374</v>
      </c>
      <c r="B918" s="24" t="s">
        <v>523</v>
      </c>
      <c r="C918" s="23" t="s">
        <v>114</v>
      </c>
      <c r="D918" s="23" t="s">
        <v>375</v>
      </c>
      <c r="E918" s="24" t="s">
        <v>443</v>
      </c>
      <c r="F918" s="11" t="s">
        <v>440</v>
      </c>
      <c r="G918" s="8">
        <f aca="true" t="shared" si="360" ref="G918:P918">G919+G920+G921</f>
        <v>9999.1</v>
      </c>
      <c r="H918" s="8">
        <f t="shared" si="360"/>
        <v>1283.6</v>
      </c>
      <c r="I918" s="8">
        <f t="shared" si="360"/>
        <v>1015.5</v>
      </c>
      <c r="J918" s="8">
        <f t="shared" si="360"/>
        <v>1100</v>
      </c>
      <c r="K918" s="8">
        <f t="shared" si="360"/>
        <v>1100</v>
      </c>
      <c r="L918" s="8">
        <f t="shared" si="360"/>
        <v>1100</v>
      </c>
      <c r="M918" s="8">
        <f t="shared" si="360"/>
        <v>1100</v>
      </c>
      <c r="N918" s="8">
        <f t="shared" si="360"/>
        <v>1100</v>
      </c>
      <c r="O918" s="8">
        <f t="shared" si="360"/>
        <v>1100</v>
      </c>
      <c r="P918" s="8">
        <f t="shared" si="360"/>
        <v>1100</v>
      </c>
    </row>
    <row r="919" spans="1:16" ht="7.5">
      <c r="A919" s="23"/>
      <c r="B919" s="24"/>
      <c r="C919" s="23"/>
      <c r="D919" s="23"/>
      <c r="E919" s="24"/>
      <c r="F919" s="11" t="s">
        <v>23</v>
      </c>
      <c r="G919" s="8">
        <f>SUM(H919:P919)</f>
        <v>9999.1</v>
      </c>
      <c r="H919" s="8">
        <v>1283.6</v>
      </c>
      <c r="I919" s="8">
        <v>1015.5</v>
      </c>
      <c r="J919" s="8">
        <v>1100</v>
      </c>
      <c r="K919" s="8">
        <v>1100</v>
      </c>
      <c r="L919" s="8">
        <v>1100</v>
      </c>
      <c r="M919" s="8">
        <v>1100</v>
      </c>
      <c r="N919" s="8">
        <f>M919</f>
        <v>1100</v>
      </c>
      <c r="O919" s="8">
        <v>1100</v>
      </c>
      <c r="P919" s="8">
        <v>1100</v>
      </c>
    </row>
    <row r="920" spans="1:16" ht="7.5">
      <c r="A920" s="23"/>
      <c r="B920" s="24"/>
      <c r="C920" s="23"/>
      <c r="D920" s="23"/>
      <c r="E920" s="24"/>
      <c r="F920" s="11" t="s">
        <v>24</v>
      </c>
      <c r="G920" s="8">
        <f>SUM(H920:P920)</f>
        <v>0</v>
      </c>
      <c r="H920" s="8"/>
      <c r="I920" s="8"/>
      <c r="J920" s="8"/>
      <c r="K920" s="8"/>
      <c r="L920" s="8"/>
      <c r="M920" s="8"/>
      <c r="N920" s="8"/>
      <c r="O920" s="8"/>
      <c r="P920" s="8"/>
    </row>
    <row r="921" spans="1:16" ht="7.5">
      <c r="A921" s="23"/>
      <c r="B921" s="24"/>
      <c r="C921" s="23"/>
      <c r="D921" s="23"/>
      <c r="E921" s="24"/>
      <c r="F921" s="11" t="s">
        <v>25</v>
      </c>
      <c r="G921" s="8">
        <f>SUM(H921:P921)</f>
        <v>0</v>
      </c>
      <c r="H921" s="8"/>
      <c r="I921" s="8"/>
      <c r="J921" s="8"/>
      <c r="K921" s="8"/>
      <c r="L921" s="8"/>
      <c r="M921" s="8"/>
      <c r="N921" s="8"/>
      <c r="O921" s="8"/>
      <c r="P921" s="8"/>
    </row>
    <row r="922" spans="1:16" ht="7.5">
      <c r="A922" s="23" t="s">
        <v>376</v>
      </c>
      <c r="B922" s="24" t="s">
        <v>524</v>
      </c>
      <c r="C922" s="23" t="s">
        <v>115</v>
      </c>
      <c r="D922" s="23" t="s">
        <v>377</v>
      </c>
      <c r="E922" s="24" t="s">
        <v>443</v>
      </c>
      <c r="F922" s="11" t="s">
        <v>440</v>
      </c>
      <c r="G922" s="8">
        <f aca="true" t="shared" si="361" ref="G922:N922">G923+G924+G925</f>
        <v>180.5</v>
      </c>
      <c r="H922" s="8">
        <f t="shared" si="361"/>
        <v>159.8</v>
      </c>
      <c r="I922" s="8">
        <f t="shared" si="361"/>
        <v>20.7</v>
      </c>
      <c r="J922" s="8">
        <f t="shared" si="361"/>
        <v>0</v>
      </c>
      <c r="K922" s="8">
        <f t="shared" si="361"/>
        <v>0</v>
      </c>
      <c r="L922" s="8">
        <f t="shared" si="361"/>
        <v>0</v>
      </c>
      <c r="M922" s="8">
        <f t="shared" si="361"/>
        <v>0</v>
      </c>
      <c r="N922" s="8">
        <f t="shared" si="361"/>
        <v>0</v>
      </c>
      <c r="O922" s="8">
        <v>0</v>
      </c>
      <c r="P922" s="8">
        <v>0</v>
      </c>
    </row>
    <row r="923" spans="1:16" ht="7.5">
      <c r="A923" s="23"/>
      <c r="B923" s="24"/>
      <c r="C923" s="23"/>
      <c r="D923" s="23"/>
      <c r="E923" s="24"/>
      <c r="F923" s="11" t="s">
        <v>23</v>
      </c>
      <c r="G923" s="8">
        <f>SUM(H923:P923)</f>
        <v>180.5</v>
      </c>
      <c r="H923" s="8">
        <v>159.8</v>
      </c>
      <c r="I923" s="8">
        <v>20.7</v>
      </c>
      <c r="J923" s="8"/>
      <c r="K923" s="8"/>
      <c r="L923" s="8"/>
      <c r="M923" s="8"/>
      <c r="N923" s="8"/>
      <c r="O923" s="8"/>
      <c r="P923" s="8"/>
    </row>
    <row r="924" spans="1:16" ht="7.5">
      <c r="A924" s="23"/>
      <c r="B924" s="24"/>
      <c r="C924" s="23"/>
      <c r="D924" s="23"/>
      <c r="E924" s="24"/>
      <c r="F924" s="11" t="s">
        <v>24</v>
      </c>
      <c r="G924" s="8">
        <f>SUM(H924:P924)</f>
        <v>0</v>
      </c>
      <c r="H924" s="8"/>
      <c r="I924" s="8"/>
      <c r="J924" s="8"/>
      <c r="K924" s="8"/>
      <c r="L924" s="8"/>
      <c r="M924" s="8"/>
      <c r="N924" s="8"/>
      <c r="O924" s="8"/>
      <c r="P924" s="8"/>
    </row>
    <row r="925" spans="1:16" ht="7.5">
      <c r="A925" s="23"/>
      <c r="B925" s="24"/>
      <c r="C925" s="23"/>
      <c r="D925" s="23"/>
      <c r="E925" s="24"/>
      <c r="F925" s="11" t="s">
        <v>25</v>
      </c>
      <c r="G925" s="8">
        <f>SUM(H925:P925)</f>
        <v>0</v>
      </c>
      <c r="H925" s="8"/>
      <c r="I925" s="8"/>
      <c r="J925" s="8"/>
      <c r="K925" s="8"/>
      <c r="L925" s="8"/>
      <c r="M925" s="8"/>
      <c r="N925" s="8"/>
      <c r="O925" s="8"/>
      <c r="P925" s="8"/>
    </row>
    <row r="926" spans="1:16" ht="7.5">
      <c r="A926" s="23" t="s">
        <v>378</v>
      </c>
      <c r="B926" s="24" t="s">
        <v>379</v>
      </c>
      <c r="C926" s="23" t="s">
        <v>115</v>
      </c>
      <c r="D926" s="23" t="s">
        <v>380</v>
      </c>
      <c r="E926" s="24" t="s">
        <v>443</v>
      </c>
      <c r="F926" s="11" t="s">
        <v>440</v>
      </c>
      <c r="G926" s="8">
        <f aca="true" t="shared" si="362" ref="G926:N926">G927+G928+G929</f>
        <v>5596.9</v>
      </c>
      <c r="H926" s="8">
        <f t="shared" si="362"/>
        <v>1128.5</v>
      </c>
      <c r="I926" s="8">
        <f t="shared" si="362"/>
        <v>1133.5</v>
      </c>
      <c r="J926" s="8">
        <f t="shared" si="362"/>
        <v>1138.6</v>
      </c>
      <c r="K926" s="8">
        <f t="shared" si="362"/>
        <v>1148.5</v>
      </c>
      <c r="L926" s="8">
        <f t="shared" si="362"/>
        <v>1047.8</v>
      </c>
      <c r="M926" s="8">
        <f t="shared" si="362"/>
        <v>0</v>
      </c>
      <c r="N926" s="8">
        <f t="shared" si="362"/>
        <v>0</v>
      </c>
      <c r="O926" s="8">
        <v>0</v>
      </c>
      <c r="P926" s="8">
        <v>0</v>
      </c>
    </row>
    <row r="927" spans="1:16" ht="7.5">
      <c r="A927" s="23"/>
      <c r="B927" s="24"/>
      <c r="C927" s="23"/>
      <c r="D927" s="23"/>
      <c r="E927" s="24"/>
      <c r="F927" s="11" t="s">
        <v>23</v>
      </c>
      <c r="G927" s="8">
        <f>SUM(H927:P927)</f>
        <v>2098.9</v>
      </c>
      <c r="H927" s="8">
        <f>H931</f>
        <v>423.2</v>
      </c>
      <c r="I927" s="8">
        <f aca="true" t="shared" si="363" ref="I927:N927">I931</f>
        <v>425.1</v>
      </c>
      <c r="J927" s="8">
        <f t="shared" si="363"/>
        <v>427</v>
      </c>
      <c r="K927" s="8">
        <f t="shared" si="363"/>
        <v>430.7</v>
      </c>
      <c r="L927" s="8">
        <f t="shared" si="363"/>
        <v>392.9</v>
      </c>
      <c r="M927" s="8">
        <f t="shared" si="363"/>
        <v>0</v>
      </c>
      <c r="N927" s="8">
        <f t="shared" si="363"/>
        <v>0</v>
      </c>
      <c r="O927" s="8">
        <v>0</v>
      </c>
      <c r="P927" s="8">
        <v>0</v>
      </c>
    </row>
    <row r="928" spans="1:16" ht="7.5">
      <c r="A928" s="23"/>
      <c r="B928" s="24"/>
      <c r="C928" s="23"/>
      <c r="D928" s="23"/>
      <c r="E928" s="24"/>
      <c r="F928" s="11" t="s">
        <v>24</v>
      </c>
      <c r="G928" s="8">
        <f>SUM(H928:P928)</f>
        <v>3497.9999999999995</v>
      </c>
      <c r="H928" s="8">
        <f aca="true" t="shared" si="364" ref="H928:N929">H932</f>
        <v>705.3</v>
      </c>
      <c r="I928" s="8">
        <f t="shared" si="364"/>
        <v>708.4</v>
      </c>
      <c r="J928" s="8">
        <f t="shared" si="364"/>
        <v>711.6</v>
      </c>
      <c r="K928" s="8">
        <f t="shared" si="364"/>
        <v>717.8</v>
      </c>
      <c r="L928" s="8">
        <f t="shared" si="364"/>
        <v>654.9</v>
      </c>
      <c r="M928" s="8">
        <f t="shared" si="364"/>
        <v>0</v>
      </c>
      <c r="N928" s="8">
        <f t="shared" si="364"/>
        <v>0</v>
      </c>
      <c r="O928" s="8">
        <v>0</v>
      </c>
      <c r="P928" s="8">
        <v>0</v>
      </c>
    </row>
    <row r="929" spans="1:16" ht="7.5">
      <c r="A929" s="23"/>
      <c r="B929" s="24"/>
      <c r="C929" s="23"/>
      <c r="D929" s="23"/>
      <c r="E929" s="24"/>
      <c r="F929" s="11" t="s">
        <v>25</v>
      </c>
      <c r="G929" s="8">
        <f>SUM(H929:P929)</f>
        <v>0</v>
      </c>
      <c r="H929" s="8">
        <f t="shared" si="364"/>
        <v>0</v>
      </c>
      <c r="I929" s="8">
        <f t="shared" si="364"/>
        <v>0</v>
      </c>
      <c r="J929" s="8">
        <f t="shared" si="364"/>
        <v>0</v>
      </c>
      <c r="K929" s="8">
        <f t="shared" si="364"/>
        <v>0</v>
      </c>
      <c r="L929" s="8">
        <f t="shared" si="364"/>
        <v>0</v>
      </c>
      <c r="M929" s="8">
        <f t="shared" si="364"/>
        <v>0</v>
      </c>
      <c r="N929" s="8">
        <f t="shared" si="364"/>
        <v>0</v>
      </c>
      <c r="O929" s="8">
        <v>0</v>
      </c>
      <c r="P929" s="8">
        <v>0</v>
      </c>
    </row>
    <row r="930" spans="1:16" ht="7.5">
      <c r="A930" s="23" t="s">
        <v>381</v>
      </c>
      <c r="B930" s="24" t="s">
        <v>382</v>
      </c>
      <c r="C930" s="23" t="s">
        <v>115</v>
      </c>
      <c r="D930" s="23" t="s">
        <v>383</v>
      </c>
      <c r="E930" s="24" t="s">
        <v>443</v>
      </c>
      <c r="F930" s="11" t="s">
        <v>440</v>
      </c>
      <c r="G930" s="8">
        <f aca="true" t="shared" si="365" ref="G930:N930">G931+G932+G933</f>
        <v>5596.9</v>
      </c>
      <c r="H930" s="8">
        <f t="shared" si="365"/>
        <v>1128.5</v>
      </c>
      <c r="I930" s="8">
        <f t="shared" si="365"/>
        <v>1133.5</v>
      </c>
      <c r="J930" s="8">
        <f t="shared" si="365"/>
        <v>1138.6</v>
      </c>
      <c r="K930" s="8">
        <f t="shared" si="365"/>
        <v>1148.5</v>
      </c>
      <c r="L930" s="8">
        <f t="shared" si="365"/>
        <v>1047.8</v>
      </c>
      <c r="M930" s="8">
        <f t="shared" si="365"/>
        <v>0</v>
      </c>
      <c r="N930" s="8">
        <f t="shared" si="365"/>
        <v>0</v>
      </c>
      <c r="O930" s="8">
        <v>0</v>
      </c>
      <c r="P930" s="8">
        <v>0</v>
      </c>
    </row>
    <row r="931" spans="1:16" ht="7.5">
      <c r="A931" s="23"/>
      <c r="B931" s="24"/>
      <c r="C931" s="23"/>
      <c r="D931" s="23"/>
      <c r="E931" s="24"/>
      <c r="F931" s="11" t="s">
        <v>23</v>
      </c>
      <c r="G931" s="8">
        <f>SUM(H931:P931)</f>
        <v>2098.9</v>
      </c>
      <c r="H931" s="8">
        <v>423.2</v>
      </c>
      <c r="I931" s="8">
        <v>425.1</v>
      </c>
      <c r="J931" s="8">
        <v>427</v>
      </c>
      <c r="K931" s="8">
        <v>430.7</v>
      </c>
      <c r="L931" s="8">
        <v>392.9</v>
      </c>
      <c r="M931" s="8">
        <v>0</v>
      </c>
      <c r="N931" s="8">
        <f>M931</f>
        <v>0</v>
      </c>
      <c r="O931" s="8">
        <v>0</v>
      </c>
      <c r="P931" s="8">
        <v>0</v>
      </c>
    </row>
    <row r="932" spans="1:16" ht="7.5">
      <c r="A932" s="23"/>
      <c r="B932" s="24"/>
      <c r="C932" s="23"/>
      <c r="D932" s="23"/>
      <c r="E932" s="24"/>
      <c r="F932" s="11" t="s">
        <v>24</v>
      </c>
      <c r="G932" s="8">
        <f>SUM(H932:P932)</f>
        <v>3497.9999999999995</v>
      </c>
      <c r="H932" s="8">
        <v>705.3</v>
      </c>
      <c r="I932" s="8">
        <v>708.4</v>
      </c>
      <c r="J932" s="8">
        <v>711.6</v>
      </c>
      <c r="K932" s="8">
        <v>717.8</v>
      </c>
      <c r="L932" s="8">
        <v>654.9</v>
      </c>
      <c r="M932" s="8"/>
      <c r="N932" s="8"/>
      <c r="O932" s="8"/>
      <c r="P932" s="8"/>
    </row>
    <row r="933" spans="1:16" ht="12" customHeight="1">
      <c r="A933" s="23"/>
      <c r="B933" s="24"/>
      <c r="C933" s="23"/>
      <c r="D933" s="23"/>
      <c r="E933" s="24"/>
      <c r="F933" s="11" t="s">
        <v>25</v>
      </c>
      <c r="G933" s="8">
        <f>SUM(H933:P933)</f>
        <v>0</v>
      </c>
      <c r="H933" s="8"/>
      <c r="I933" s="8"/>
      <c r="J933" s="8"/>
      <c r="K933" s="8"/>
      <c r="L933" s="8"/>
      <c r="M933" s="8"/>
      <c r="N933" s="8"/>
      <c r="O933" s="8"/>
      <c r="P933" s="8"/>
    </row>
    <row r="934" spans="1:16" ht="7.5" customHeight="1">
      <c r="A934" s="23" t="s">
        <v>384</v>
      </c>
      <c r="B934" s="24" t="s">
        <v>546</v>
      </c>
      <c r="C934" s="23"/>
      <c r="D934" s="23"/>
      <c r="E934" s="24" t="s">
        <v>443</v>
      </c>
      <c r="F934" s="11" t="s">
        <v>440</v>
      </c>
      <c r="G934" s="8">
        <f aca="true" t="shared" si="366" ref="G934:N934">G935+G936+G937</f>
        <v>0</v>
      </c>
      <c r="H934" s="8">
        <f t="shared" si="366"/>
        <v>0</v>
      </c>
      <c r="I934" s="8">
        <f t="shared" si="366"/>
        <v>0</v>
      </c>
      <c r="J934" s="8">
        <f t="shared" si="366"/>
        <v>0</v>
      </c>
      <c r="K934" s="8">
        <f t="shared" si="366"/>
        <v>0</v>
      </c>
      <c r="L934" s="8">
        <f t="shared" si="366"/>
        <v>0</v>
      </c>
      <c r="M934" s="8">
        <f t="shared" si="366"/>
        <v>0</v>
      </c>
      <c r="N934" s="8">
        <f t="shared" si="366"/>
        <v>0</v>
      </c>
      <c r="O934" s="8">
        <v>0</v>
      </c>
      <c r="P934" s="8">
        <v>0</v>
      </c>
    </row>
    <row r="935" spans="1:16" ht="8.25" customHeight="1">
      <c r="A935" s="23"/>
      <c r="B935" s="24"/>
      <c r="C935" s="23"/>
      <c r="D935" s="23"/>
      <c r="E935" s="24"/>
      <c r="F935" s="11" t="s">
        <v>23</v>
      </c>
      <c r="G935" s="8">
        <f>SUM(H935:P935)</f>
        <v>0</v>
      </c>
      <c r="H935" s="8"/>
      <c r="I935" s="8"/>
      <c r="J935" s="8"/>
      <c r="K935" s="8"/>
      <c r="L935" s="8"/>
      <c r="M935" s="8"/>
      <c r="N935" s="8"/>
      <c r="O935" s="8"/>
      <c r="P935" s="8"/>
    </row>
    <row r="936" spans="1:16" ht="8.25" customHeight="1">
      <c r="A936" s="23"/>
      <c r="B936" s="24"/>
      <c r="C936" s="23"/>
      <c r="D936" s="23"/>
      <c r="E936" s="24"/>
      <c r="F936" s="11" t="s">
        <v>24</v>
      </c>
      <c r="G936" s="8">
        <f>SUM(H936:P936)</f>
        <v>0</v>
      </c>
      <c r="H936" s="8"/>
      <c r="I936" s="8"/>
      <c r="J936" s="8"/>
      <c r="K936" s="8"/>
      <c r="L936" s="8"/>
      <c r="M936" s="8"/>
      <c r="N936" s="8"/>
      <c r="O936" s="8"/>
      <c r="P936" s="8"/>
    </row>
    <row r="937" spans="1:16" ht="24" customHeight="1">
      <c r="A937" s="23"/>
      <c r="B937" s="24"/>
      <c r="C937" s="23"/>
      <c r="D937" s="23"/>
      <c r="E937" s="24"/>
      <c r="F937" s="11" t="s">
        <v>25</v>
      </c>
      <c r="G937" s="8">
        <f>SUM(H937:P937)</f>
        <v>0</v>
      </c>
      <c r="H937" s="8"/>
      <c r="I937" s="8"/>
      <c r="J937" s="8"/>
      <c r="K937" s="8"/>
      <c r="L937" s="8"/>
      <c r="M937" s="8"/>
      <c r="N937" s="8"/>
      <c r="O937" s="8"/>
      <c r="P937" s="8"/>
    </row>
    <row r="938" ht="15">
      <c r="A938" s="10" t="s">
        <v>531</v>
      </c>
    </row>
  </sheetData>
  <sheetProtection/>
  <mergeCells count="1078">
    <mergeCell ref="E538:E541"/>
    <mergeCell ref="D530:D533"/>
    <mergeCell ref="E530:E533"/>
    <mergeCell ref="D534:D537"/>
    <mergeCell ref="E534:E537"/>
    <mergeCell ref="A530:A537"/>
    <mergeCell ref="B530:B537"/>
    <mergeCell ref="C530:C537"/>
    <mergeCell ref="D214:D217"/>
    <mergeCell ref="E214:E217"/>
    <mergeCell ref="A506:A509"/>
    <mergeCell ref="B506:B509"/>
    <mergeCell ref="C506:C509"/>
    <mergeCell ref="D506:D509"/>
    <mergeCell ref="E506:E509"/>
    <mergeCell ref="D222:D225"/>
    <mergeCell ref="E222:E225"/>
    <mergeCell ref="D358:D369"/>
    <mergeCell ref="A550:A553"/>
    <mergeCell ref="B550:B553"/>
    <mergeCell ref="C550:C553"/>
    <mergeCell ref="D550:D553"/>
    <mergeCell ref="E550:E553"/>
    <mergeCell ref="A714:A717"/>
    <mergeCell ref="B714:B717"/>
    <mergeCell ref="C714:C717"/>
    <mergeCell ref="D714:D717"/>
    <mergeCell ref="E714:E717"/>
    <mergeCell ref="C806:C809"/>
    <mergeCell ref="D794:D797"/>
    <mergeCell ref="E794:E797"/>
    <mergeCell ref="B798:B801"/>
    <mergeCell ref="C798:C801"/>
    <mergeCell ref="C810:C813"/>
    <mergeCell ref="D798:D801"/>
    <mergeCell ref="E798:E801"/>
    <mergeCell ref="A806:A817"/>
    <mergeCell ref="A794:A797"/>
    <mergeCell ref="A222:A225"/>
    <mergeCell ref="B222:B225"/>
    <mergeCell ref="C222:C225"/>
    <mergeCell ref="B794:B797"/>
    <mergeCell ref="C794:C797"/>
    <mergeCell ref="C786:C789"/>
    <mergeCell ref="A798:A801"/>
    <mergeCell ref="A778:A781"/>
    <mergeCell ref="C790:C793"/>
    <mergeCell ref="A786:A793"/>
    <mergeCell ref="B786:B793"/>
    <mergeCell ref="D786:D793"/>
    <mergeCell ref="E786:E793"/>
    <mergeCell ref="C746:C753"/>
    <mergeCell ref="D746:D753"/>
    <mergeCell ref="E746:E753"/>
    <mergeCell ref="B778:B781"/>
    <mergeCell ref="C778:C781"/>
    <mergeCell ref="A930:A933"/>
    <mergeCell ref="B930:B933"/>
    <mergeCell ref="C930:C933"/>
    <mergeCell ref="D930:D933"/>
    <mergeCell ref="E930:E933"/>
    <mergeCell ref="A934:A937"/>
    <mergeCell ref="B934:B937"/>
    <mergeCell ref="C934:C937"/>
    <mergeCell ref="D934:D937"/>
    <mergeCell ref="E934:E937"/>
    <mergeCell ref="A922:A925"/>
    <mergeCell ref="B922:B925"/>
    <mergeCell ref="C922:C925"/>
    <mergeCell ref="D922:D925"/>
    <mergeCell ref="E922:E925"/>
    <mergeCell ref="A926:A929"/>
    <mergeCell ref="B926:B929"/>
    <mergeCell ref="C926:C929"/>
    <mergeCell ref="D926:D929"/>
    <mergeCell ref="E926:E929"/>
    <mergeCell ref="A914:A917"/>
    <mergeCell ref="B914:B917"/>
    <mergeCell ref="C914:C917"/>
    <mergeCell ref="D914:D917"/>
    <mergeCell ref="E914:E917"/>
    <mergeCell ref="A918:A921"/>
    <mergeCell ref="B918:B921"/>
    <mergeCell ref="C918:C921"/>
    <mergeCell ref="D918:D921"/>
    <mergeCell ref="E918:E921"/>
    <mergeCell ref="A906:A909"/>
    <mergeCell ref="B906:B909"/>
    <mergeCell ref="C906:C909"/>
    <mergeCell ref="D906:D909"/>
    <mergeCell ref="E906:E909"/>
    <mergeCell ref="A910:A913"/>
    <mergeCell ref="B910:B913"/>
    <mergeCell ref="C910:C913"/>
    <mergeCell ref="D910:D913"/>
    <mergeCell ref="E910:E913"/>
    <mergeCell ref="A898:A901"/>
    <mergeCell ref="B898:B901"/>
    <mergeCell ref="C898:C901"/>
    <mergeCell ref="D898:D901"/>
    <mergeCell ref="E898:E901"/>
    <mergeCell ref="A902:A905"/>
    <mergeCell ref="B902:B905"/>
    <mergeCell ref="C902:C905"/>
    <mergeCell ref="D902:D905"/>
    <mergeCell ref="E902:E905"/>
    <mergeCell ref="A890:A893"/>
    <mergeCell ref="B890:B893"/>
    <mergeCell ref="C890:C893"/>
    <mergeCell ref="D890:D893"/>
    <mergeCell ref="E890:E893"/>
    <mergeCell ref="A894:A897"/>
    <mergeCell ref="B894:B897"/>
    <mergeCell ref="C894:C897"/>
    <mergeCell ref="D894:D897"/>
    <mergeCell ref="E894:E897"/>
    <mergeCell ref="A882:A885"/>
    <mergeCell ref="B882:B885"/>
    <mergeCell ref="C882:C885"/>
    <mergeCell ref="D882:D885"/>
    <mergeCell ref="E882:E885"/>
    <mergeCell ref="A886:A889"/>
    <mergeCell ref="B886:B889"/>
    <mergeCell ref="C886:C889"/>
    <mergeCell ref="D886:D889"/>
    <mergeCell ref="E886:E889"/>
    <mergeCell ref="A874:A877"/>
    <mergeCell ref="B874:B877"/>
    <mergeCell ref="C874:C877"/>
    <mergeCell ref="D874:D877"/>
    <mergeCell ref="E874:E877"/>
    <mergeCell ref="A878:A881"/>
    <mergeCell ref="B878:B881"/>
    <mergeCell ref="C878:C881"/>
    <mergeCell ref="D878:D881"/>
    <mergeCell ref="E878:E881"/>
    <mergeCell ref="A866:A869"/>
    <mergeCell ref="B866:B869"/>
    <mergeCell ref="C866:C869"/>
    <mergeCell ref="D866:D869"/>
    <mergeCell ref="E866:E869"/>
    <mergeCell ref="A870:A873"/>
    <mergeCell ref="B870:B873"/>
    <mergeCell ref="C870:C873"/>
    <mergeCell ref="D870:D873"/>
    <mergeCell ref="E870:E873"/>
    <mergeCell ref="A858:A861"/>
    <mergeCell ref="B858:B861"/>
    <mergeCell ref="C858:C861"/>
    <mergeCell ref="D858:D861"/>
    <mergeCell ref="E858:E861"/>
    <mergeCell ref="A862:A865"/>
    <mergeCell ref="B862:B865"/>
    <mergeCell ref="C862:C865"/>
    <mergeCell ref="D862:D865"/>
    <mergeCell ref="E862:E865"/>
    <mergeCell ref="A850:A853"/>
    <mergeCell ref="B850:B853"/>
    <mergeCell ref="C850:C853"/>
    <mergeCell ref="D850:D853"/>
    <mergeCell ref="E850:E853"/>
    <mergeCell ref="A854:A857"/>
    <mergeCell ref="B854:B857"/>
    <mergeCell ref="C854:C857"/>
    <mergeCell ref="D854:D857"/>
    <mergeCell ref="E854:E857"/>
    <mergeCell ref="A818:A825"/>
    <mergeCell ref="B818:B825"/>
    <mergeCell ref="D818:D825"/>
    <mergeCell ref="C822:C825"/>
    <mergeCell ref="C814:C817"/>
    <mergeCell ref="A838:A841"/>
    <mergeCell ref="B838:B841"/>
    <mergeCell ref="C838:C841"/>
    <mergeCell ref="D838:D841"/>
    <mergeCell ref="A834:A837"/>
    <mergeCell ref="E838:E841"/>
    <mergeCell ref="A842:A845"/>
    <mergeCell ref="B842:B845"/>
    <mergeCell ref="C842:C845"/>
    <mergeCell ref="D842:D845"/>
    <mergeCell ref="E842:E845"/>
    <mergeCell ref="B834:B837"/>
    <mergeCell ref="C834:C837"/>
    <mergeCell ref="D834:D837"/>
    <mergeCell ref="E834:E837"/>
    <mergeCell ref="E814:E817"/>
    <mergeCell ref="C818:C821"/>
    <mergeCell ref="E818:E825"/>
    <mergeCell ref="B806:B817"/>
    <mergeCell ref="D806:D817"/>
    <mergeCell ref="E806:E813"/>
    <mergeCell ref="A846:A849"/>
    <mergeCell ref="B846:B849"/>
    <mergeCell ref="C846:C849"/>
    <mergeCell ref="D846:D849"/>
    <mergeCell ref="E846:E849"/>
    <mergeCell ref="A802:A805"/>
    <mergeCell ref="B802:B805"/>
    <mergeCell ref="C802:C805"/>
    <mergeCell ref="D802:D805"/>
    <mergeCell ref="E802:E805"/>
    <mergeCell ref="D778:D781"/>
    <mergeCell ref="E778:E781"/>
    <mergeCell ref="A782:A785"/>
    <mergeCell ref="B782:B785"/>
    <mergeCell ref="C782:C785"/>
    <mergeCell ref="D782:D785"/>
    <mergeCell ref="E782:E785"/>
    <mergeCell ref="A770:A773"/>
    <mergeCell ref="B770:B773"/>
    <mergeCell ref="C770:C773"/>
    <mergeCell ref="D770:D773"/>
    <mergeCell ref="E770:E773"/>
    <mergeCell ref="A774:A777"/>
    <mergeCell ref="B774:B777"/>
    <mergeCell ref="C774:C777"/>
    <mergeCell ref="D774:D777"/>
    <mergeCell ref="E774:E777"/>
    <mergeCell ref="E758:E761"/>
    <mergeCell ref="A762:A765"/>
    <mergeCell ref="B762:B765"/>
    <mergeCell ref="C762:C765"/>
    <mergeCell ref="D762:D765"/>
    <mergeCell ref="E762:E765"/>
    <mergeCell ref="A754:A757"/>
    <mergeCell ref="B754:B757"/>
    <mergeCell ref="C754:C757"/>
    <mergeCell ref="D754:D757"/>
    <mergeCell ref="A758:A761"/>
    <mergeCell ref="B758:B761"/>
    <mergeCell ref="C758:C761"/>
    <mergeCell ref="D758:D761"/>
    <mergeCell ref="E734:E737"/>
    <mergeCell ref="E738:E741"/>
    <mergeCell ref="A750:A753"/>
    <mergeCell ref="B750:B753"/>
    <mergeCell ref="A722:A725"/>
    <mergeCell ref="A742:A745"/>
    <mergeCell ref="B742:B745"/>
    <mergeCell ref="C742:C745"/>
    <mergeCell ref="D742:D745"/>
    <mergeCell ref="E742:E745"/>
    <mergeCell ref="A610:A621"/>
    <mergeCell ref="B610:B621"/>
    <mergeCell ref="E754:E757"/>
    <mergeCell ref="C610:C613"/>
    <mergeCell ref="C614:C617"/>
    <mergeCell ref="C618:C621"/>
    <mergeCell ref="D610:D621"/>
    <mergeCell ref="E610:E613"/>
    <mergeCell ref="E614:E617"/>
    <mergeCell ref="E618:E621"/>
    <mergeCell ref="C518:C521"/>
    <mergeCell ref="D518:D521"/>
    <mergeCell ref="E518:E521"/>
    <mergeCell ref="A514:A521"/>
    <mergeCell ref="B514:B521"/>
    <mergeCell ref="B722:B725"/>
    <mergeCell ref="C722:C725"/>
    <mergeCell ref="D722:D725"/>
    <mergeCell ref="E722:E725"/>
    <mergeCell ref="E718:E721"/>
    <mergeCell ref="A746:A749"/>
    <mergeCell ref="B746:B749"/>
    <mergeCell ref="A734:A737"/>
    <mergeCell ref="B734:B737"/>
    <mergeCell ref="C734:C737"/>
    <mergeCell ref="D734:D737"/>
    <mergeCell ref="A738:A741"/>
    <mergeCell ref="B738:B741"/>
    <mergeCell ref="C738:C741"/>
    <mergeCell ref="D738:D741"/>
    <mergeCell ref="A726:A729"/>
    <mergeCell ref="B726:B729"/>
    <mergeCell ref="C726:C729"/>
    <mergeCell ref="D726:D729"/>
    <mergeCell ref="A730:A733"/>
    <mergeCell ref="B730:B733"/>
    <mergeCell ref="C730:C733"/>
    <mergeCell ref="D730:D733"/>
    <mergeCell ref="A702:A705"/>
    <mergeCell ref="B702:B705"/>
    <mergeCell ref="C702:C705"/>
    <mergeCell ref="D702:D705"/>
    <mergeCell ref="E702:E705"/>
    <mergeCell ref="A718:A721"/>
    <mergeCell ref="B718:B721"/>
    <mergeCell ref="C718:C721"/>
    <mergeCell ref="D718:D721"/>
    <mergeCell ref="A706:A709"/>
    <mergeCell ref="A694:A697"/>
    <mergeCell ref="B694:B697"/>
    <mergeCell ref="C694:C697"/>
    <mergeCell ref="D694:D697"/>
    <mergeCell ref="E694:E697"/>
    <mergeCell ref="A698:A701"/>
    <mergeCell ref="B698:B701"/>
    <mergeCell ref="C698:C701"/>
    <mergeCell ref="D698:D701"/>
    <mergeCell ref="E698:E701"/>
    <mergeCell ref="A686:A689"/>
    <mergeCell ref="B686:B689"/>
    <mergeCell ref="C686:C689"/>
    <mergeCell ref="D686:D689"/>
    <mergeCell ref="E686:E689"/>
    <mergeCell ref="A690:A693"/>
    <mergeCell ref="B690:B693"/>
    <mergeCell ref="C690:C693"/>
    <mergeCell ref="D690:D693"/>
    <mergeCell ref="E690:E693"/>
    <mergeCell ref="A678:A681"/>
    <mergeCell ref="B678:B681"/>
    <mergeCell ref="C678:C681"/>
    <mergeCell ref="D678:D681"/>
    <mergeCell ref="E678:E681"/>
    <mergeCell ref="A682:A685"/>
    <mergeCell ref="B682:B685"/>
    <mergeCell ref="C682:C685"/>
    <mergeCell ref="D682:D685"/>
    <mergeCell ref="E682:E685"/>
    <mergeCell ref="A658:A661"/>
    <mergeCell ref="B658:B661"/>
    <mergeCell ref="C658:C661"/>
    <mergeCell ref="D658:D661"/>
    <mergeCell ref="E658:E661"/>
    <mergeCell ref="A674:A677"/>
    <mergeCell ref="B674:B677"/>
    <mergeCell ref="C674:C677"/>
    <mergeCell ref="D674:D677"/>
    <mergeCell ref="E674:E677"/>
    <mergeCell ref="A650:A653"/>
    <mergeCell ref="B650:B653"/>
    <mergeCell ref="C650:C653"/>
    <mergeCell ref="D650:D653"/>
    <mergeCell ref="E650:E653"/>
    <mergeCell ref="A654:A657"/>
    <mergeCell ref="B654:B657"/>
    <mergeCell ref="C654:C657"/>
    <mergeCell ref="D654:D657"/>
    <mergeCell ref="E654:E657"/>
    <mergeCell ref="A646:A649"/>
    <mergeCell ref="B646:B649"/>
    <mergeCell ref="C646:C649"/>
    <mergeCell ref="D646:D649"/>
    <mergeCell ref="E646:E649"/>
    <mergeCell ref="A634:A637"/>
    <mergeCell ref="B634:B637"/>
    <mergeCell ref="C634:C637"/>
    <mergeCell ref="D634:D637"/>
    <mergeCell ref="E634:E637"/>
    <mergeCell ref="A638:A641"/>
    <mergeCell ref="B638:B641"/>
    <mergeCell ref="C638:C641"/>
    <mergeCell ref="D638:D641"/>
    <mergeCell ref="E638:E641"/>
    <mergeCell ref="E626:E629"/>
    <mergeCell ref="A630:A633"/>
    <mergeCell ref="B630:B633"/>
    <mergeCell ref="C630:C633"/>
    <mergeCell ref="D630:D633"/>
    <mergeCell ref="E630:E633"/>
    <mergeCell ref="A622:A625"/>
    <mergeCell ref="B622:B625"/>
    <mergeCell ref="C622:C625"/>
    <mergeCell ref="D622:D625"/>
    <mergeCell ref="A606:A609"/>
    <mergeCell ref="B606:B609"/>
    <mergeCell ref="C606:C609"/>
    <mergeCell ref="D606:D609"/>
    <mergeCell ref="E606:E609"/>
    <mergeCell ref="B522:B525"/>
    <mergeCell ref="C522:C525"/>
    <mergeCell ref="D522:D525"/>
    <mergeCell ref="E522:E525"/>
    <mergeCell ref="A526:A529"/>
    <mergeCell ref="B526:B529"/>
    <mergeCell ref="C526:C529"/>
    <mergeCell ref="D526:D529"/>
    <mergeCell ref="E526:E529"/>
    <mergeCell ref="A522:A525"/>
    <mergeCell ref="A510:A513"/>
    <mergeCell ref="B510:B513"/>
    <mergeCell ref="C510:C513"/>
    <mergeCell ref="D510:D513"/>
    <mergeCell ref="E510:E513"/>
    <mergeCell ref="C514:C517"/>
    <mergeCell ref="D514:D517"/>
    <mergeCell ref="E514:E517"/>
    <mergeCell ref="E362:E365"/>
    <mergeCell ref="A494:A497"/>
    <mergeCell ref="B494:B497"/>
    <mergeCell ref="C494:C497"/>
    <mergeCell ref="D494:D497"/>
    <mergeCell ref="E494:E497"/>
    <mergeCell ref="A490:A493"/>
    <mergeCell ref="B490:B493"/>
    <mergeCell ref="C490:C493"/>
    <mergeCell ref="C462:C469"/>
    <mergeCell ref="E490:E493"/>
    <mergeCell ref="A318:A329"/>
    <mergeCell ref="B318:B329"/>
    <mergeCell ref="C342:C353"/>
    <mergeCell ref="A482:A485"/>
    <mergeCell ref="B482:B485"/>
    <mergeCell ref="C482:C485"/>
    <mergeCell ref="A478:A481"/>
    <mergeCell ref="B478:B481"/>
    <mergeCell ref="C362:C365"/>
    <mergeCell ref="B466:B469"/>
    <mergeCell ref="A486:A489"/>
    <mergeCell ref="B486:B489"/>
    <mergeCell ref="C486:C489"/>
    <mergeCell ref="D486:D489"/>
    <mergeCell ref="D490:D493"/>
    <mergeCell ref="D462:D469"/>
    <mergeCell ref="D482:D485"/>
    <mergeCell ref="C478:C481"/>
    <mergeCell ref="D478:D481"/>
    <mergeCell ref="E486:E489"/>
    <mergeCell ref="A474:A477"/>
    <mergeCell ref="B474:B477"/>
    <mergeCell ref="C474:C477"/>
    <mergeCell ref="D474:D477"/>
    <mergeCell ref="E474:E477"/>
    <mergeCell ref="E482:E485"/>
    <mergeCell ref="E478:E481"/>
    <mergeCell ref="A462:A465"/>
    <mergeCell ref="B462:B465"/>
    <mergeCell ref="E462:E465"/>
    <mergeCell ref="E466:E469"/>
    <mergeCell ref="A470:A473"/>
    <mergeCell ref="B470:B473"/>
    <mergeCell ref="C470:C473"/>
    <mergeCell ref="D470:D473"/>
    <mergeCell ref="E470:E473"/>
    <mergeCell ref="A466:A469"/>
    <mergeCell ref="A454:A457"/>
    <mergeCell ref="B454:B457"/>
    <mergeCell ref="C454:C457"/>
    <mergeCell ref="D454:D457"/>
    <mergeCell ref="E454:E457"/>
    <mergeCell ref="A458:A461"/>
    <mergeCell ref="B458:B461"/>
    <mergeCell ref="C458:C461"/>
    <mergeCell ref="D458:D461"/>
    <mergeCell ref="E458:E461"/>
    <mergeCell ref="A446:A449"/>
    <mergeCell ref="B446:B449"/>
    <mergeCell ref="C446:C449"/>
    <mergeCell ref="D446:D449"/>
    <mergeCell ref="E446:E449"/>
    <mergeCell ref="A450:A453"/>
    <mergeCell ref="B450:B453"/>
    <mergeCell ref="C450:C453"/>
    <mergeCell ref="D450:D453"/>
    <mergeCell ref="E450:E453"/>
    <mergeCell ref="A438:A441"/>
    <mergeCell ref="B438:B441"/>
    <mergeCell ref="C438:C441"/>
    <mergeCell ref="D438:D441"/>
    <mergeCell ref="E438:E441"/>
    <mergeCell ref="A442:A445"/>
    <mergeCell ref="B442:B445"/>
    <mergeCell ref="C442:C445"/>
    <mergeCell ref="D442:D445"/>
    <mergeCell ref="E442:E445"/>
    <mergeCell ref="A430:A433"/>
    <mergeCell ref="B430:B433"/>
    <mergeCell ref="C430:C433"/>
    <mergeCell ref="D430:D433"/>
    <mergeCell ref="E430:E433"/>
    <mergeCell ref="A434:A437"/>
    <mergeCell ref="B434:B437"/>
    <mergeCell ref="C434:C437"/>
    <mergeCell ref="D434:D437"/>
    <mergeCell ref="E434:E437"/>
    <mergeCell ref="A422:A425"/>
    <mergeCell ref="B422:B425"/>
    <mergeCell ref="C422:C425"/>
    <mergeCell ref="D422:D425"/>
    <mergeCell ref="E422:E425"/>
    <mergeCell ref="A426:A429"/>
    <mergeCell ref="B426:B429"/>
    <mergeCell ref="C426:C429"/>
    <mergeCell ref="D426:D429"/>
    <mergeCell ref="E426:E429"/>
    <mergeCell ref="A414:A417"/>
    <mergeCell ref="B414:B417"/>
    <mergeCell ref="C414:C417"/>
    <mergeCell ref="D414:D417"/>
    <mergeCell ref="E414:E417"/>
    <mergeCell ref="A418:A421"/>
    <mergeCell ref="B418:B421"/>
    <mergeCell ref="C418:C421"/>
    <mergeCell ref="D418:D421"/>
    <mergeCell ref="E418:E421"/>
    <mergeCell ref="A406:A409"/>
    <mergeCell ref="B406:B409"/>
    <mergeCell ref="C406:C409"/>
    <mergeCell ref="D406:D409"/>
    <mergeCell ref="E406:E409"/>
    <mergeCell ref="A410:A413"/>
    <mergeCell ref="B410:B413"/>
    <mergeCell ref="C410:C413"/>
    <mergeCell ref="D410:D413"/>
    <mergeCell ref="E410:E413"/>
    <mergeCell ref="A398:A401"/>
    <mergeCell ref="B398:B401"/>
    <mergeCell ref="C398:C401"/>
    <mergeCell ref="D398:D401"/>
    <mergeCell ref="E398:E401"/>
    <mergeCell ref="A402:A405"/>
    <mergeCell ref="B402:B405"/>
    <mergeCell ref="C402:C405"/>
    <mergeCell ref="D402:D405"/>
    <mergeCell ref="E402:E405"/>
    <mergeCell ref="A390:A393"/>
    <mergeCell ref="B390:B393"/>
    <mergeCell ref="C390:C393"/>
    <mergeCell ref="D390:D393"/>
    <mergeCell ref="E390:E393"/>
    <mergeCell ref="A394:A397"/>
    <mergeCell ref="B394:B397"/>
    <mergeCell ref="C394:C397"/>
    <mergeCell ref="D394:D397"/>
    <mergeCell ref="E394:E397"/>
    <mergeCell ref="A382:A385"/>
    <mergeCell ref="B382:B385"/>
    <mergeCell ref="C382:C385"/>
    <mergeCell ref="D382:D385"/>
    <mergeCell ref="E382:E385"/>
    <mergeCell ref="A386:A389"/>
    <mergeCell ref="B386:B389"/>
    <mergeCell ref="C386:C389"/>
    <mergeCell ref="D386:D389"/>
    <mergeCell ref="E386:E389"/>
    <mergeCell ref="A374:A377"/>
    <mergeCell ref="B374:B377"/>
    <mergeCell ref="C374:C377"/>
    <mergeCell ref="D374:D377"/>
    <mergeCell ref="E374:E377"/>
    <mergeCell ref="A378:A381"/>
    <mergeCell ref="B378:B381"/>
    <mergeCell ref="C378:C381"/>
    <mergeCell ref="D378:D381"/>
    <mergeCell ref="E378:E381"/>
    <mergeCell ref="A498:A501"/>
    <mergeCell ref="B498:B501"/>
    <mergeCell ref="C498:C501"/>
    <mergeCell ref="D498:D501"/>
    <mergeCell ref="E498:E501"/>
    <mergeCell ref="A370:A373"/>
    <mergeCell ref="B370:B373"/>
    <mergeCell ref="C370:C373"/>
    <mergeCell ref="D370:D373"/>
    <mergeCell ref="E370:E373"/>
    <mergeCell ref="E358:E361"/>
    <mergeCell ref="A358:A369"/>
    <mergeCell ref="B358:B369"/>
    <mergeCell ref="A502:A505"/>
    <mergeCell ref="B502:B505"/>
    <mergeCell ref="C502:C505"/>
    <mergeCell ref="D502:D505"/>
    <mergeCell ref="E502:E505"/>
    <mergeCell ref="C366:C369"/>
    <mergeCell ref="E366:E369"/>
    <mergeCell ref="A338:A341"/>
    <mergeCell ref="B338:B341"/>
    <mergeCell ref="C338:C341"/>
    <mergeCell ref="D338:D341"/>
    <mergeCell ref="E338:E341"/>
    <mergeCell ref="E342:E345"/>
    <mergeCell ref="A342:A357"/>
    <mergeCell ref="E346:E349"/>
    <mergeCell ref="E354:E357"/>
    <mergeCell ref="B342:B357"/>
    <mergeCell ref="A330:A333"/>
    <mergeCell ref="B330:B333"/>
    <mergeCell ref="C330:C333"/>
    <mergeCell ref="D330:D333"/>
    <mergeCell ref="E330:E333"/>
    <mergeCell ref="A334:A337"/>
    <mergeCell ref="B334:B337"/>
    <mergeCell ref="C334:C337"/>
    <mergeCell ref="D334:D337"/>
    <mergeCell ref="E334:E337"/>
    <mergeCell ref="C322:C325"/>
    <mergeCell ref="D322:D325"/>
    <mergeCell ref="E322:E325"/>
    <mergeCell ref="C326:C329"/>
    <mergeCell ref="D326:D329"/>
    <mergeCell ref="E326:E329"/>
    <mergeCell ref="D302:D309"/>
    <mergeCell ref="E302:E309"/>
    <mergeCell ref="B310:B317"/>
    <mergeCell ref="A310:A317"/>
    <mergeCell ref="D310:D317"/>
    <mergeCell ref="E310:E317"/>
    <mergeCell ref="C314:C317"/>
    <mergeCell ref="C310:C313"/>
    <mergeCell ref="A242:A257"/>
    <mergeCell ref="B242:B257"/>
    <mergeCell ref="A266:A273"/>
    <mergeCell ref="B266:B273"/>
    <mergeCell ref="A302:A309"/>
    <mergeCell ref="C306:C309"/>
    <mergeCell ref="A290:A293"/>
    <mergeCell ref="B290:B293"/>
    <mergeCell ref="C290:C293"/>
    <mergeCell ref="A282:A285"/>
    <mergeCell ref="C318:C321"/>
    <mergeCell ref="D318:D321"/>
    <mergeCell ref="E318:E321"/>
    <mergeCell ref="A298:A301"/>
    <mergeCell ref="B298:B301"/>
    <mergeCell ref="C298:C301"/>
    <mergeCell ref="D298:D301"/>
    <mergeCell ref="E298:E301"/>
    <mergeCell ref="C302:C305"/>
    <mergeCell ref="B302:B309"/>
    <mergeCell ref="D290:D293"/>
    <mergeCell ref="E290:E293"/>
    <mergeCell ref="A294:A297"/>
    <mergeCell ref="B294:B297"/>
    <mergeCell ref="C294:C297"/>
    <mergeCell ref="D294:D297"/>
    <mergeCell ref="E294:E297"/>
    <mergeCell ref="B282:B285"/>
    <mergeCell ref="C282:C285"/>
    <mergeCell ref="D282:D285"/>
    <mergeCell ref="E282:E285"/>
    <mergeCell ref="A286:A289"/>
    <mergeCell ref="B286:B289"/>
    <mergeCell ref="C286:C289"/>
    <mergeCell ref="D286:D289"/>
    <mergeCell ref="E286:E289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C266:C269"/>
    <mergeCell ref="D266:D269"/>
    <mergeCell ref="E266:E269"/>
    <mergeCell ref="C270:C273"/>
    <mergeCell ref="D270:D273"/>
    <mergeCell ref="E270:E273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E262:E265"/>
    <mergeCell ref="C250:C253"/>
    <mergeCell ref="D250:D253"/>
    <mergeCell ref="E250:E253"/>
    <mergeCell ref="C254:C257"/>
    <mergeCell ref="D254:D257"/>
    <mergeCell ref="E254:E257"/>
    <mergeCell ref="C242:C245"/>
    <mergeCell ref="D242:D245"/>
    <mergeCell ref="E242:E245"/>
    <mergeCell ref="C246:C249"/>
    <mergeCell ref="D246:D249"/>
    <mergeCell ref="E246:E249"/>
    <mergeCell ref="A234:A237"/>
    <mergeCell ref="B234:B237"/>
    <mergeCell ref="C234:C237"/>
    <mergeCell ref="D234:D237"/>
    <mergeCell ref="E234:E237"/>
    <mergeCell ref="A238:A241"/>
    <mergeCell ref="B238:B241"/>
    <mergeCell ref="C238:C241"/>
    <mergeCell ref="D238:D241"/>
    <mergeCell ref="E238:E241"/>
    <mergeCell ref="C226:C229"/>
    <mergeCell ref="D226:D229"/>
    <mergeCell ref="E226:E229"/>
    <mergeCell ref="A230:A233"/>
    <mergeCell ref="B230:B233"/>
    <mergeCell ref="C230:C233"/>
    <mergeCell ref="D230:D233"/>
    <mergeCell ref="E230:E233"/>
    <mergeCell ref="D210:D213"/>
    <mergeCell ref="E210:E213"/>
    <mergeCell ref="A218:A221"/>
    <mergeCell ref="B218:B221"/>
    <mergeCell ref="C218:C221"/>
    <mergeCell ref="D218:D221"/>
    <mergeCell ref="E218:E221"/>
    <mergeCell ref="A214:A217"/>
    <mergeCell ref="B214:B217"/>
    <mergeCell ref="C214:C217"/>
    <mergeCell ref="K2:P2"/>
    <mergeCell ref="K1:P1"/>
    <mergeCell ref="K3:P3"/>
    <mergeCell ref="K4:P4"/>
    <mergeCell ref="K6:P6"/>
    <mergeCell ref="K7:P7"/>
    <mergeCell ref="K5:P5"/>
    <mergeCell ref="K8:P8"/>
    <mergeCell ref="A9:P9"/>
    <mergeCell ref="A11:A12"/>
    <mergeCell ref="B11:B12"/>
    <mergeCell ref="C11:C12"/>
    <mergeCell ref="D11:D12"/>
    <mergeCell ref="E11:E12"/>
    <mergeCell ref="N10:P10"/>
    <mergeCell ref="E14:E17"/>
    <mergeCell ref="H11:P11"/>
    <mergeCell ref="F11:G12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A18:A21"/>
    <mergeCell ref="B18:B21"/>
    <mergeCell ref="C18:C21"/>
    <mergeCell ref="D18:D2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4:E37"/>
    <mergeCell ref="C38:C41"/>
    <mergeCell ref="E38:E41"/>
    <mergeCell ref="A66:A69"/>
    <mergeCell ref="B66:B69"/>
    <mergeCell ref="C66:C69"/>
    <mergeCell ref="D66:D69"/>
    <mergeCell ref="E66:E69"/>
    <mergeCell ref="A42:A45"/>
    <mergeCell ref="B42:B45"/>
    <mergeCell ref="A54:A57"/>
    <mergeCell ref="B54:B57"/>
    <mergeCell ref="C54:C57"/>
    <mergeCell ref="D54:D57"/>
    <mergeCell ref="E54:E57"/>
    <mergeCell ref="E42:E45"/>
    <mergeCell ref="A46:A49"/>
    <mergeCell ref="B46:B49"/>
    <mergeCell ref="C46:C49"/>
    <mergeCell ref="D46:D49"/>
    <mergeCell ref="B50:B53"/>
    <mergeCell ref="C50:C53"/>
    <mergeCell ref="D50:D53"/>
    <mergeCell ref="C42:C45"/>
    <mergeCell ref="D42:D45"/>
    <mergeCell ref="E50:E53"/>
    <mergeCell ref="E46:E49"/>
    <mergeCell ref="A62:A65"/>
    <mergeCell ref="B62:B65"/>
    <mergeCell ref="C62:C65"/>
    <mergeCell ref="D62:D65"/>
    <mergeCell ref="E62:E65"/>
    <mergeCell ref="A34:A41"/>
    <mergeCell ref="B34:B41"/>
    <mergeCell ref="D34:D41"/>
    <mergeCell ref="C34:C37"/>
    <mergeCell ref="A50:A53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E102:E105"/>
    <mergeCell ref="A106:A109"/>
    <mergeCell ref="B106:B109"/>
    <mergeCell ref="C106:C109"/>
    <mergeCell ref="D106:D109"/>
    <mergeCell ref="E106:E109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0:A133"/>
    <mergeCell ref="B130:B133"/>
    <mergeCell ref="C130:C133"/>
    <mergeCell ref="D130:D133"/>
    <mergeCell ref="E130:E133"/>
    <mergeCell ref="A134:A137"/>
    <mergeCell ref="B134:B137"/>
    <mergeCell ref="C134:C137"/>
    <mergeCell ref="D134:D137"/>
    <mergeCell ref="E134:E137"/>
    <mergeCell ref="A138:A141"/>
    <mergeCell ref="B138:B141"/>
    <mergeCell ref="C138:C141"/>
    <mergeCell ref="D138:D141"/>
    <mergeCell ref="E138:E141"/>
    <mergeCell ref="A142:A145"/>
    <mergeCell ref="B142:B145"/>
    <mergeCell ref="C142:C145"/>
    <mergeCell ref="D142:D145"/>
    <mergeCell ref="E142:E145"/>
    <mergeCell ref="A146:A149"/>
    <mergeCell ref="B146:B149"/>
    <mergeCell ref="C146:C149"/>
    <mergeCell ref="D146:D149"/>
    <mergeCell ref="E146:E149"/>
    <mergeCell ref="A150:A153"/>
    <mergeCell ref="B150:B153"/>
    <mergeCell ref="C150:C153"/>
    <mergeCell ref="D150:D153"/>
    <mergeCell ref="E150:E153"/>
    <mergeCell ref="A154:A157"/>
    <mergeCell ref="B154:B157"/>
    <mergeCell ref="C154:C157"/>
    <mergeCell ref="D154:D157"/>
    <mergeCell ref="E154:E157"/>
    <mergeCell ref="A158:A161"/>
    <mergeCell ref="B158:B161"/>
    <mergeCell ref="C158:C161"/>
    <mergeCell ref="D158:D161"/>
    <mergeCell ref="E158:E161"/>
    <mergeCell ref="A162:A165"/>
    <mergeCell ref="B162:B165"/>
    <mergeCell ref="C162:C165"/>
    <mergeCell ref="D162:D165"/>
    <mergeCell ref="E162:E165"/>
    <mergeCell ref="A166:A169"/>
    <mergeCell ref="B166:B169"/>
    <mergeCell ref="C166:C169"/>
    <mergeCell ref="D166:D169"/>
    <mergeCell ref="E166:E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D766:D769"/>
    <mergeCell ref="E766:E769"/>
    <mergeCell ref="D198:D201"/>
    <mergeCell ref="E198:E201"/>
    <mergeCell ref="A202:A205"/>
    <mergeCell ref="B202:B205"/>
    <mergeCell ref="C202:C205"/>
    <mergeCell ref="D202:D205"/>
    <mergeCell ref="E202:E205"/>
    <mergeCell ref="A210:A213"/>
    <mergeCell ref="A206:A209"/>
    <mergeCell ref="B206:B209"/>
    <mergeCell ref="C206:C209"/>
    <mergeCell ref="A766:A769"/>
    <mergeCell ref="B766:B769"/>
    <mergeCell ref="C766:C769"/>
    <mergeCell ref="B210:B213"/>
    <mergeCell ref="C210:C213"/>
    <mergeCell ref="A226:A229"/>
    <mergeCell ref="B226:B229"/>
    <mergeCell ref="A558:A565"/>
    <mergeCell ref="B558:B565"/>
    <mergeCell ref="C558:C561"/>
    <mergeCell ref="E558:E561"/>
    <mergeCell ref="D558:D565"/>
    <mergeCell ref="C562:C565"/>
    <mergeCell ref="E562:E565"/>
    <mergeCell ref="A566:A569"/>
    <mergeCell ref="B566:B569"/>
    <mergeCell ref="C566:C569"/>
    <mergeCell ref="D566:D569"/>
    <mergeCell ref="E566:E569"/>
    <mergeCell ref="A554:A557"/>
    <mergeCell ref="B554:B557"/>
    <mergeCell ref="C554:C557"/>
    <mergeCell ref="D554:D557"/>
    <mergeCell ref="E554:E557"/>
    <mergeCell ref="E582:E585"/>
    <mergeCell ref="A582:A601"/>
    <mergeCell ref="B582:B601"/>
    <mergeCell ref="C586:C589"/>
    <mergeCell ref="A570:A573"/>
    <mergeCell ref="B570:B573"/>
    <mergeCell ref="C570:C573"/>
    <mergeCell ref="D570:D573"/>
    <mergeCell ref="E570:E573"/>
    <mergeCell ref="E590:E593"/>
    <mergeCell ref="E598:E601"/>
    <mergeCell ref="C598:C601"/>
    <mergeCell ref="D582:D601"/>
    <mergeCell ref="A578:A581"/>
    <mergeCell ref="B578:B581"/>
    <mergeCell ref="C578:C581"/>
    <mergeCell ref="D578:D581"/>
    <mergeCell ref="E578:E581"/>
    <mergeCell ref="C582:C585"/>
    <mergeCell ref="A602:A605"/>
    <mergeCell ref="B602:B605"/>
    <mergeCell ref="C602:C605"/>
    <mergeCell ref="D602:D605"/>
    <mergeCell ref="E602:E605"/>
    <mergeCell ref="A626:A629"/>
    <mergeCell ref="B626:B629"/>
    <mergeCell ref="C626:C629"/>
    <mergeCell ref="D626:D629"/>
    <mergeCell ref="E622:E625"/>
    <mergeCell ref="B706:B709"/>
    <mergeCell ref="C706:C709"/>
    <mergeCell ref="D706:D709"/>
    <mergeCell ref="E706:E709"/>
    <mergeCell ref="E726:E729"/>
    <mergeCell ref="A710:A713"/>
    <mergeCell ref="B710:B713"/>
    <mergeCell ref="C710:C713"/>
    <mergeCell ref="D710:D713"/>
    <mergeCell ref="E710:E713"/>
    <mergeCell ref="E730:E733"/>
    <mergeCell ref="A662:A665"/>
    <mergeCell ref="B662:B665"/>
    <mergeCell ref="C662:C665"/>
    <mergeCell ref="D662:D665"/>
    <mergeCell ref="E662:E665"/>
    <mergeCell ref="A670:A673"/>
    <mergeCell ref="B670:B673"/>
    <mergeCell ref="C670:C673"/>
    <mergeCell ref="D670:D673"/>
    <mergeCell ref="E670:E673"/>
    <mergeCell ref="A574:A577"/>
    <mergeCell ref="B574:B577"/>
    <mergeCell ref="C574:C577"/>
    <mergeCell ref="D574:D577"/>
    <mergeCell ref="E574:E577"/>
    <mergeCell ref="A666:A669"/>
    <mergeCell ref="B666:B669"/>
    <mergeCell ref="C666:C669"/>
    <mergeCell ref="D666:D669"/>
    <mergeCell ref="E666:E669"/>
    <mergeCell ref="A58:A61"/>
    <mergeCell ref="B58:B61"/>
    <mergeCell ref="C58:C61"/>
    <mergeCell ref="D58:D61"/>
    <mergeCell ref="E58:E61"/>
    <mergeCell ref="D206:D209"/>
    <mergeCell ref="E206:E209"/>
    <mergeCell ref="A198:A201"/>
    <mergeCell ref="B198:B201"/>
    <mergeCell ref="C198:C201"/>
    <mergeCell ref="A826:A829"/>
    <mergeCell ref="B826:B829"/>
    <mergeCell ref="C826:C829"/>
    <mergeCell ref="D826:D829"/>
    <mergeCell ref="E826:E829"/>
    <mergeCell ref="B546:B549"/>
    <mergeCell ref="C546:C549"/>
    <mergeCell ref="D546:D549"/>
    <mergeCell ref="E642:E645"/>
    <mergeCell ref="A830:A833"/>
    <mergeCell ref="B830:B833"/>
    <mergeCell ref="C830:C833"/>
    <mergeCell ref="D830:D833"/>
    <mergeCell ref="E830:E833"/>
    <mergeCell ref="A538:A545"/>
    <mergeCell ref="B538:B545"/>
    <mergeCell ref="C538:C545"/>
    <mergeCell ref="D538:D545"/>
    <mergeCell ref="A546:A549"/>
    <mergeCell ref="C594:C597"/>
    <mergeCell ref="E594:E597"/>
    <mergeCell ref="E586:E589"/>
    <mergeCell ref="C354:C357"/>
    <mergeCell ref="D342:D357"/>
    <mergeCell ref="E350:E353"/>
    <mergeCell ref="C358:C361"/>
    <mergeCell ref="E542:E545"/>
    <mergeCell ref="E546:E549"/>
    <mergeCell ref="C590:C593"/>
  </mergeCells>
  <printOptions/>
  <pageMargins left="0.3937007874015748" right="0.3937007874015748" top="1.1811023622047245" bottom="0.3937007874015748" header="0.9055118110236221" footer="0"/>
  <pageSetup fitToHeight="30" horizontalDpi="600" verticalDpi="600" orientation="landscape" paperSize="9" scale="97" r:id="rId1"/>
  <headerFooter>
    <oddHeader>&amp;C &amp;P</oddHeader>
  </headerFooter>
  <rowBreaks count="20" manualBreakCount="20">
    <brk id="29" max="15" man="1"/>
    <brk id="69" max="15" man="1"/>
    <brk id="117" max="15" man="1"/>
    <brk id="161" max="15" man="1"/>
    <brk id="209" max="15" man="1"/>
    <brk id="241" max="15" man="1"/>
    <brk id="281" max="15" man="1"/>
    <brk id="317" max="15" man="1"/>
    <brk id="357" max="15" man="1"/>
    <brk id="397" max="15" man="1"/>
    <brk id="449" max="15" man="1"/>
    <brk id="501" max="15" man="1"/>
    <brk id="553" max="15" man="1"/>
    <brk id="601" max="15" man="1"/>
    <brk id="685" max="15" man="1"/>
    <brk id="721" max="15" man="1"/>
    <brk id="769" max="15" man="1"/>
    <brk id="817" max="15" man="1"/>
    <brk id="865" max="15" man="1"/>
    <brk id="9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Моховикова Марина Николаевна</dc:creator>
  <cp:keywords/>
  <dc:description/>
  <cp:lastModifiedBy>Моховикова Марина Николаевна</cp:lastModifiedBy>
  <cp:lastPrinted>2024-02-20T11:59:56Z</cp:lastPrinted>
  <dcterms:created xsi:type="dcterms:W3CDTF">2022-08-23T07:57:31Z</dcterms:created>
  <dcterms:modified xsi:type="dcterms:W3CDTF">2024-02-27T12:18:29Z</dcterms:modified>
  <cp:category/>
  <cp:version/>
  <cp:contentType/>
  <cp:contentStatus/>
</cp:coreProperties>
</file>