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9040" windowHeight="15840"/>
  </bookViews>
  <sheets>
    <sheet name="Форма К-1" sheetId="9" r:id="rId1"/>
  </sheets>
  <definedNames>
    <definedName name="_Date_" localSheetId="0">#REF!</definedName>
    <definedName name="_Date_">#REF!</definedName>
    <definedName name="_Otchet_Period_Source__AT_ObjectName" localSheetId="0">#REF!</definedName>
    <definedName name="_Otchet_Period_Source__AT_ObjectName">#REF!</definedName>
    <definedName name="_Period_" localSheetId="0">#REF!</definedName>
    <definedName name="_Period_">#REF!</definedName>
    <definedName name="_xlnm._FilterDatabase" localSheetId="0" hidden="1">'Форма К-1'!$A$10:$P$417</definedName>
    <definedName name="_xlnm.Print_Titles" localSheetId="0">'Форма К-1'!$8:$11</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357" i="9" l="1"/>
  <c r="G268" i="9"/>
  <c r="G116" i="9"/>
  <c r="G113" i="9"/>
  <c r="E267" i="9" l="1"/>
  <c r="F267" i="9"/>
  <c r="D267" i="9"/>
  <c r="G386" i="9" l="1"/>
  <c r="G387" i="9"/>
  <c r="G372" i="9"/>
  <c r="G340" i="9"/>
  <c r="G341" i="9"/>
  <c r="G342" i="9"/>
  <c r="G343" i="9"/>
  <c r="G280" i="9"/>
  <c r="G281" i="9"/>
  <c r="G233" i="9"/>
  <c r="G234" i="9"/>
  <c r="F33" i="9" l="1"/>
  <c r="E12" i="9"/>
  <c r="F20" i="9" l="1"/>
  <c r="D20" i="9"/>
  <c r="E20" i="9"/>
  <c r="F12" i="9"/>
  <c r="G416" i="9" l="1"/>
  <c r="G415" i="9"/>
  <c r="G414" i="9"/>
  <c r="G413" i="9"/>
  <c r="G412" i="9"/>
  <c r="G411" i="9"/>
  <c r="G410" i="9"/>
  <c r="G409" i="9"/>
  <c r="G408" i="9"/>
  <c r="G407" i="9"/>
  <c r="G406" i="9"/>
  <c r="G405" i="9"/>
  <c r="G404" i="9"/>
  <c r="G403" i="9"/>
  <c r="G402" i="9"/>
  <c r="G401" i="9"/>
  <c r="G400" i="9"/>
  <c r="G399" i="9"/>
  <c r="G398" i="9"/>
  <c r="G397" i="9"/>
  <c r="G396" i="9"/>
  <c r="G395" i="9"/>
  <c r="G394" i="9"/>
  <c r="G392" i="9"/>
  <c r="G391" i="9"/>
  <c r="G390" i="9"/>
  <c r="G389" i="9"/>
  <c r="G388" i="9"/>
  <c r="G385" i="9"/>
  <c r="G384" i="9"/>
  <c r="G383" i="9"/>
  <c r="G381" i="9"/>
  <c r="G379" i="9"/>
  <c r="G377" i="9"/>
  <c r="G376" i="9"/>
  <c r="G375" i="9"/>
  <c r="G374" i="9"/>
  <c r="G373" i="9"/>
  <c r="G370" i="9"/>
  <c r="G369" i="9"/>
  <c r="G368" i="9"/>
  <c r="G367" i="9"/>
  <c r="G366" i="9"/>
  <c r="G365" i="9"/>
  <c r="G364" i="9"/>
  <c r="G363" i="9"/>
  <c r="G362" i="9"/>
  <c r="G361" i="9"/>
  <c r="G359" i="9"/>
  <c r="G358" i="9"/>
  <c r="G356" i="9"/>
  <c r="G354" i="9"/>
  <c r="G350" i="9"/>
  <c r="G349" i="9"/>
  <c r="G348" i="9"/>
  <c r="G339" i="9"/>
  <c r="G337" i="9"/>
  <c r="G336" i="9"/>
  <c r="G335" i="9"/>
  <c r="G334" i="9"/>
  <c r="G333" i="9"/>
  <c r="G332" i="9"/>
  <c r="G331" i="9"/>
  <c r="G330" i="9"/>
  <c r="G329" i="9"/>
  <c r="G328" i="9"/>
  <c r="G327" i="9"/>
  <c r="G326" i="9"/>
  <c r="G325" i="9"/>
  <c r="G324" i="9"/>
  <c r="G323" i="9"/>
  <c r="G321" i="9"/>
  <c r="G320" i="9"/>
  <c r="G319" i="9"/>
  <c r="G318" i="9"/>
  <c r="G317" i="9"/>
  <c r="G316" i="9"/>
  <c r="G315" i="9"/>
  <c r="G313" i="9"/>
  <c r="G311" i="9"/>
  <c r="G310" i="9"/>
  <c r="G309" i="9"/>
  <c r="G308" i="9"/>
  <c r="G307" i="9"/>
  <c r="G306" i="9"/>
  <c r="G305" i="9"/>
  <c r="G304" i="9"/>
  <c r="G303" i="9"/>
  <c r="G302" i="9"/>
  <c r="G301" i="9"/>
  <c r="G300" i="9"/>
  <c r="G299" i="9"/>
  <c r="G298" i="9"/>
  <c r="G297" i="9"/>
  <c r="G296" i="9"/>
  <c r="G295" i="9"/>
  <c r="G294" i="9"/>
  <c r="G292" i="9"/>
  <c r="G291" i="9"/>
  <c r="G290" i="9"/>
  <c r="G289" i="9"/>
  <c r="G287" i="9"/>
  <c r="G286" i="9"/>
  <c r="G285" i="9"/>
  <c r="G284" i="9"/>
  <c r="G283" i="9"/>
  <c r="G282" i="9"/>
  <c r="G279" i="9"/>
  <c r="G278" i="9"/>
  <c r="G277" i="9"/>
  <c r="G274" i="9"/>
  <c r="G273" i="9"/>
  <c r="G272" i="9"/>
  <c r="G270" i="9"/>
  <c r="G269" i="9"/>
  <c r="G266" i="9"/>
  <c r="G265" i="9"/>
  <c r="G264" i="9"/>
  <c r="G263" i="9"/>
  <c r="G258" i="9"/>
  <c r="G255" i="9"/>
  <c r="G254" i="9"/>
  <c r="G253" i="9"/>
  <c r="G252" i="9"/>
  <c r="G251" i="9"/>
  <c r="G250" i="9"/>
  <c r="G249" i="9"/>
  <c r="G248" i="9"/>
  <c r="G247" i="9"/>
  <c r="G246" i="9"/>
  <c r="G245" i="9"/>
  <c r="G244" i="9"/>
  <c r="G243" i="9"/>
  <c r="G242" i="9"/>
  <c r="G241" i="9"/>
  <c r="G240" i="9"/>
  <c r="G239" i="9"/>
  <c r="G238" i="9"/>
  <c r="G235" i="9"/>
  <c r="G232" i="9"/>
  <c r="G231" i="9"/>
  <c r="G230" i="9"/>
  <c r="G228" i="9"/>
  <c r="G227" i="9"/>
  <c r="G226" i="9"/>
  <c r="G225" i="9"/>
  <c r="G224" i="9"/>
  <c r="G223" i="9"/>
  <c r="G222" i="9"/>
  <c r="G221" i="9"/>
  <c r="G220" i="9"/>
  <c r="G219" i="9"/>
  <c r="G218" i="9"/>
  <c r="G217" i="9"/>
  <c r="G216" i="9"/>
  <c r="G215" i="9"/>
  <c r="G214" i="9"/>
  <c r="G213" i="9"/>
  <c r="G211" i="9"/>
  <c r="G210" i="9"/>
  <c r="G207" i="9"/>
  <c r="G206" i="9"/>
  <c r="G204" i="9"/>
  <c r="G203" i="9"/>
  <c r="G200" i="9"/>
  <c r="G199" i="9"/>
  <c r="G198" i="9"/>
  <c r="G197" i="9"/>
  <c r="G196" i="9"/>
  <c r="G195" i="9"/>
  <c r="G193" i="9"/>
  <c r="G191" i="9"/>
  <c r="G190" i="9"/>
  <c r="G189" i="9"/>
  <c r="G188" i="9"/>
  <c r="G187" i="9"/>
  <c r="G186" i="9"/>
  <c r="G185" i="9"/>
  <c r="G184" i="9"/>
  <c r="G183" i="9"/>
  <c r="G182" i="9"/>
  <c r="G181" i="9"/>
  <c r="G180" i="9"/>
  <c r="G179" i="9"/>
  <c r="G176" i="9"/>
  <c r="G174" i="9"/>
  <c r="G173" i="9"/>
  <c r="G171" i="9"/>
  <c r="G170" i="9"/>
  <c r="G168" i="9"/>
  <c r="G167" i="9"/>
  <c r="G166" i="9"/>
  <c r="G165" i="9"/>
  <c r="G164" i="9"/>
  <c r="G162" i="9"/>
  <c r="G160" i="9"/>
  <c r="G159" i="9"/>
  <c r="G158" i="9"/>
  <c r="G157" i="9"/>
  <c r="G154" i="9"/>
  <c r="G153" i="9"/>
  <c r="G152" i="9"/>
  <c r="G151" i="9"/>
  <c r="G150" i="9"/>
  <c r="G147" i="9"/>
  <c r="G145" i="9"/>
  <c r="G143" i="9"/>
  <c r="G140" i="9"/>
  <c r="G139" i="9"/>
  <c r="G138" i="9"/>
  <c r="G137" i="9"/>
  <c r="G136" i="9"/>
  <c r="G135" i="9"/>
  <c r="G134" i="9"/>
  <c r="G132" i="9"/>
  <c r="G130" i="9"/>
  <c r="G129" i="9"/>
  <c r="G127" i="9"/>
  <c r="G124" i="9"/>
  <c r="G123" i="9"/>
  <c r="G121" i="9"/>
  <c r="G120" i="9"/>
  <c r="G119" i="9"/>
  <c r="G118" i="9"/>
  <c r="G117" i="9"/>
  <c r="G115" i="9"/>
  <c r="G114" i="9"/>
  <c r="G112" i="9"/>
  <c r="G110" i="9"/>
  <c r="G108" i="9"/>
  <c r="G105" i="9"/>
  <c r="G101" i="9"/>
  <c r="G100" i="9"/>
  <c r="G99" i="9"/>
  <c r="G97" i="9"/>
  <c r="G96" i="9"/>
  <c r="G94" i="9"/>
  <c r="G93" i="9"/>
  <c r="G92" i="9"/>
  <c r="G90" i="9"/>
  <c r="G89" i="9"/>
  <c r="G88" i="9"/>
  <c r="G87" i="9"/>
  <c r="G86" i="9"/>
  <c r="G85" i="9"/>
  <c r="G84" i="9"/>
  <c r="G83" i="9"/>
  <c r="G82" i="9"/>
  <c r="G81" i="9"/>
  <c r="G80" i="9"/>
  <c r="G79" i="9"/>
  <c r="G78" i="9"/>
  <c r="G77" i="9"/>
  <c r="G76" i="9"/>
  <c r="G75" i="9"/>
  <c r="G74" i="9"/>
  <c r="G73" i="9"/>
  <c r="G72" i="9"/>
  <c r="G71" i="9"/>
  <c r="G63" i="9"/>
  <c r="G61" i="9"/>
  <c r="G59" i="9"/>
  <c r="G58" i="9"/>
  <c r="G57" i="9"/>
  <c r="G56" i="9"/>
  <c r="G55" i="9"/>
  <c r="G54" i="9"/>
  <c r="G53" i="9"/>
  <c r="G51" i="9"/>
  <c r="G50" i="9"/>
  <c r="G49" i="9"/>
  <c r="G48" i="9"/>
  <c r="G47" i="9"/>
  <c r="G46" i="9"/>
  <c r="G45" i="9"/>
  <c r="G43" i="9"/>
  <c r="G42" i="9"/>
  <c r="G40" i="9"/>
  <c r="G39" i="9"/>
  <c r="G38" i="9"/>
  <c r="G37" i="9"/>
  <c r="G35" i="9"/>
  <c r="G34" i="9"/>
  <c r="G32" i="9"/>
  <c r="G30" i="9"/>
  <c r="G28" i="9"/>
  <c r="G18" i="9"/>
  <c r="G17" i="9"/>
  <c r="G16" i="9"/>
  <c r="G15" i="9"/>
  <c r="G14" i="9"/>
  <c r="E382" i="9" l="1"/>
  <c r="D256" i="9" l="1"/>
  <c r="D229" i="9"/>
  <c r="D111" i="9"/>
  <c r="D33" i="9"/>
  <c r="F148" i="9" l="1"/>
  <c r="F111" i="9"/>
  <c r="E111" i="9"/>
  <c r="G111" i="9" l="1"/>
  <c r="G267" i="9"/>
  <c r="F128" i="9"/>
  <c r="E133" i="9" l="1"/>
  <c r="F133" i="9"/>
  <c r="D133" i="9"/>
  <c r="G133" i="9" l="1"/>
  <c r="F146" i="9"/>
  <c r="G146" i="9" s="1"/>
  <c r="F382" i="9" l="1"/>
  <c r="G382" i="9" s="1"/>
  <c r="F322" i="9"/>
  <c r="E322" i="9"/>
  <c r="F312" i="9"/>
  <c r="E312" i="9"/>
  <c r="F256" i="9"/>
  <c r="E256" i="9"/>
  <c r="F229" i="9"/>
  <c r="E229" i="9"/>
  <c r="F209" i="9"/>
  <c r="E209" i="9"/>
  <c r="E148" i="9"/>
  <c r="G148" i="9" s="1"/>
  <c r="E33" i="9"/>
  <c r="G33" i="9" s="1"/>
  <c r="F122" i="9"/>
  <c r="E122" i="9"/>
  <c r="E104" i="9"/>
  <c r="F104" i="9"/>
  <c r="D104" i="9"/>
  <c r="G104" i="9" l="1"/>
  <c r="G209" i="9"/>
  <c r="G229" i="9"/>
  <c r="G312" i="9"/>
  <c r="G322" i="9"/>
  <c r="G256" i="9"/>
  <c r="D148" i="9"/>
  <c r="E128" i="9" l="1"/>
  <c r="G128" i="9" s="1"/>
  <c r="D128" i="9"/>
  <c r="D382" i="9" l="1"/>
  <c r="D358" i="9"/>
  <c r="D322" i="9" s="1"/>
  <c r="D131" i="9" l="1"/>
  <c r="E131" i="9"/>
  <c r="F131" i="9"/>
  <c r="G131" i="9" l="1"/>
  <c r="F144" i="9"/>
  <c r="E144" i="9"/>
  <c r="D144" i="9"/>
  <c r="G144" i="9" l="1"/>
  <c r="F102" i="9"/>
  <c r="E102" i="9"/>
  <c r="F25" i="9"/>
  <c r="E25" i="9"/>
  <c r="E126" i="9" l="1"/>
  <c r="F126" i="9"/>
  <c r="D126" i="9"/>
  <c r="E31" i="9"/>
  <c r="F31" i="9"/>
  <c r="D31" i="9"/>
  <c r="E27" i="9"/>
  <c r="F27" i="9"/>
  <c r="D27" i="9"/>
  <c r="F22" i="9"/>
  <c r="G31" i="9" l="1"/>
  <c r="G126" i="9"/>
  <c r="G27" i="9"/>
  <c r="F380" i="9"/>
  <c r="E380" i="9"/>
  <c r="D380" i="9"/>
  <c r="F378" i="9"/>
  <c r="E378" i="9"/>
  <c r="D378" i="9"/>
  <c r="D312" i="9"/>
  <c r="D209" i="9"/>
  <c r="F142" i="9"/>
  <c r="E142" i="9"/>
  <c r="D142" i="9"/>
  <c r="F109" i="9"/>
  <c r="E109" i="9"/>
  <c r="D109" i="9"/>
  <c r="F106" i="9"/>
  <c r="E106" i="9"/>
  <c r="D106" i="9"/>
  <c r="D102" i="9"/>
  <c r="F29" i="9"/>
  <c r="E29" i="9"/>
  <c r="D29" i="9"/>
  <c r="D25" i="9"/>
  <c r="E22" i="9"/>
  <c r="D22" i="9"/>
  <c r="D12" i="9"/>
  <c r="F417" i="9" l="1"/>
  <c r="G109" i="9"/>
  <c r="G378" i="9"/>
  <c r="G29" i="9"/>
  <c r="G142" i="9"/>
  <c r="G380" i="9"/>
  <c r="D417" i="9"/>
  <c r="E417" i="9"/>
  <c r="G12" i="9"/>
  <c r="G417" i="9" l="1"/>
</calcChain>
</file>

<file path=xl/sharedStrings.xml><?xml version="1.0" encoding="utf-8"?>
<sst xmlns="http://schemas.openxmlformats.org/spreadsheetml/2006/main" count="1227" uniqueCount="635">
  <si>
    <t>Приложение  1</t>
  </si>
  <si>
    <t>в тыс.руб.</t>
  </si>
  <si>
    <t>Код классификации доходов</t>
  </si>
  <si>
    <t>Наименование показателя</t>
  </si>
  <si>
    <t>Утверждено по бюджету первоначально</t>
  </si>
  <si>
    <t>Уточненный план</t>
  </si>
  <si>
    <t>Факт</t>
  </si>
  <si>
    <t>% исполнения от уточненного плана</t>
  </si>
  <si>
    <t>Код главного админи-стратора доходов</t>
  </si>
  <si>
    <t>Код доходов</t>
  </si>
  <si>
    <t>1</t>
  </si>
  <si>
    <t>2</t>
  </si>
  <si>
    <t>3</t>
  </si>
  <si>
    <t>4</t>
  </si>
  <si>
    <t>5</t>
  </si>
  <si>
    <t>6</t>
  </si>
  <si>
    <t>7</t>
  </si>
  <si>
    <t>048</t>
  </si>
  <si>
    <t/>
  </si>
  <si>
    <t>Федеральная служба по надзору в сфере природопользования</t>
  </si>
  <si>
    <t>1 12 01010 01 6000 120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</si>
  <si>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</si>
  <si>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1 12 01030 01 6000 120</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</si>
  <si>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</si>
  <si>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1 12 01041 01 6000 120</t>
  </si>
  <si>
    <t>1 12 01070 01 6000 120</t>
  </si>
  <si>
    <t>Плата за выбросы загрязняющих веществ, образующихся при сжигании на факельных установках и (или) рассеивании попутного нефтяного газа (федеральные государственные органы, Банк России, органы управления государственными внебюджетными фондами Российской Федерации)</t>
  </si>
  <si>
    <t>1 16 90040 04 6000 140</t>
  </si>
  <si>
    <t>Прочие поступления от денежных взысканий (штрафов) и иных сумм в возмещение ущерба, зачисляемые в бюджеты городских округов (федеральные государственные органы, Банк России, органы управления государственными внебюджетными фондами Российской Федерации)</t>
  </si>
  <si>
    <t>106</t>
  </si>
  <si>
    <t>Федеральная служба по надзору в сфере транспорта</t>
  </si>
  <si>
    <t>1 16 30030 01 6000 140</t>
  </si>
  <si>
    <t>Прочие денежные взыскания (штрафы) за правонарушения в области дорожного движения (федеральные государственные органы, Банк России, органы управления государственными внебюджетными фондами Российской Федерации)</t>
  </si>
  <si>
    <t>141</t>
  </si>
  <si>
    <t>Федеральная служба по надзору в сфере защиты прав потребителей и благополучия человека</t>
  </si>
  <si>
    <t>1 16 43000 01 6000 140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</si>
  <si>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</si>
  <si>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150</t>
  </si>
  <si>
    <t>Федеральная служба по труду и занятости</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</si>
  <si>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</si>
  <si>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161</t>
  </si>
  <si>
    <t>Федеральная антимонопольная служба</t>
  </si>
  <si>
    <t>177</t>
  </si>
  <si>
    <t>Министерство Российской Федерации по делам гражданской обороны, чрезвычайным ситуациям и ликвидации последствий стихийных бедствий</t>
  </si>
  <si>
    <t>182</t>
  </si>
  <si>
    <t>Федеральная налоговая служба</t>
  </si>
  <si>
    <t>1 01 02010 01 1000 110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</si>
  <si>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</si>
  <si>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1 01 02010 01 2100 110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</si>
  <si>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</si>
  <si>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1 01 02010 01 3000 110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</si>
  <si>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</si>
  <si>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1 01 02010 01 4000 110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</si>
  <si>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(прочие поступления)</t>
  </si>
  <si>
    <t>1 01 02020 01 1000 110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</si>
  <si>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</si>
  <si>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1 01 02020 01 2100 110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</si>
  <si>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</si>
  <si>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1 01 02020 01 2200 110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</si>
  <si>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(проценты по соответствующему платежу)</t>
  </si>
  <si>
    <t>1 01 02020 01 3000 110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</si>
  <si>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</si>
  <si>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1 01 02030 01 1000 110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</si>
  <si>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</si>
  <si>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1 01 02030 01 2100 110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</si>
  <si>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</si>
  <si>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1 01 02030 01 3000 110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</si>
  <si>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</si>
  <si>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1 01 02030 01 4000 110</t>
  </si>
  <si>
    <t>Налог на доходы физических лиц с доходов, полученных физическими лицами в соответствии со статьей 228 Налогового кодекса Российской Федерации (прочие поступления)</t>
  </si>
  <si>
    <t>1 01 02040 01 1000 110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</si>
  <si>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</si>
  <si>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1 05 02010 02 1000 110</t>
  </si>
  <si>
    <t>Единый налог на вмененный доход для отдельных видов деятельности (сумма платежа (перерасчеты, недоимка и задолженность по соответствующему платежу, в том числе по отмененному)</t>
  </si>
  <si>
    <t>1 05 02010 02 2100 110</t>
  </si>
  <si>
    <t>Единый налог на вмененный доход для отдельных видов деятельности (пени по соответствующему платежу)</t>
  </si>
  <si>
    <t>1 05 02010 02 3000 110</t>
  </si>
  <si>
    <t>Единый налог на вмененный доход для отдельных видов деятельности (суммы денежных взысканий (штрафов) по соответствующему платежу согласно законодательству Российской Федерации)</t>
  </si>
  <si>
    <t>1 05 02010 02 4000 110</t>
  </si>
  <si>
    <t>Налог, взимаемый в связи с применением патентной системы налогообложения, зачисляемый в бюджеты городских округов (прочие поступления)</t>
  </si>
  <si>
    <t>1 05 02020 02 1000 110</t>
  </si>
  <si>
    <t>Единый налог на вмененный доход для отдельных видов деятельности (за налоговые периоды, истекшие до 1 января 2011 года) (сумма платежа (перерасчеты, недоимка и задолженность по соответствующему платежу, в том числе по отмененному)</t>
  </si>
  <si>
    <t>1 05 03010 01 1000 110</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</si>
  <si>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</si>
  <si>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1 05 03010 01 2100 110</t>
  </si>
  <si>
    <t>Единый сельскохозяйственный налог (пени по соответствующему платежу)</t>
  </si>
  <si>
    <t>1 05 03010 01 3000 110</t>
  </si>
  <si>
    <t>Единый сельскохозяйственный налог (суммы денежных взысканий (штрафов) по соответствующему платежу согласно законодательству Российской Федерации)</t>
  </si>
  <si>
    <t>1 05 04010 02 1000 110</t>
  </si>
  <si>
    <t>Налог, взимаемый в связи с применением патентной системы налогообложения, зачисляемый в бюджеты городских округов (сумма платежа (перерасчеты, недоимка и задолженность по соответствующему платежу, в том числе по отмененному)</t>
  </si>
  <si>
    <t>1 05 04010 02 2100 110</t>
  </si>
  <si>
    <t>Налог, взимаемый в связи с применением патентной системы налогообложения, зачисляемый в бюджеты городских округов (пени по соответствующему платежу)</t>
  </si>
  <si>
    <t>1 06 01020 04 1000 110</t>
  </si>
  <si>
    <t>Налог на имущество физических лиц, взимаемый по ставкам, применяемым к объектам налогообложения, расположенным в границах городских округов (сумма платежа (перерасчеты, недоимка и задолженность по соответствующему платежу, в том числе по отмененному)</t>
  </si>
  <si>
    <t>1 06 01020 04 2100 110</t>
  </si>
  <si>
    <t>Налог на имущество физических лиц, взимаемый по ставкам, применяемым к объектам налогообложения, расположенным в границах городских округов (пени по соответствующему платежу)</t>
  </si>
  <si>
    <t>1 06 01020 04 4000 110</t>
  </si>
  <si>
    <t>Налог на имущество физических лиц, взимаемый по ставкам, применяемым к объектам налогообложения, расположенным в границах городских округов (прочие поступления)</t>
  </si>
  <si>
    <t>1 06 04011 02 1000 110</t>
  </si>
  <si>
    <t>Транспортный налог с организаций (сумма платежа (перерасчеты, недоимка и задолженность по соответствующему платежу, в том числе по отмененному)</t>
  </si>
  <si>
    <t>1 06 04011 02 2100 110</t>
  </si>
  <si>
    <t>Транспортный налог с организаций (пени по соответствующему платежу)</t>
  </si>
  <si>
    <t>1 06 04011 02 3000 110</t>
  </si>
  <si>
    <t>Транспортный налог с организаций (суммы денежных взысканий (штрафов) по соответствующему платежу согласно законодательству Российской Федерации)</t>
  </si>
  <si>
    <t>1 06 04011 02 4000 110</t>
  </si>
  <si>
    <t>Транспортный налог с организаций (прочие поступления)</t>
  </si>
  <si>
    <t>1 06 04012 02 1000 110</t>
  </si>
  <si>
    <t>Транспортный налог с физических лиц (сумма платежа (перерасчеты, недоимка и задолженность по соответствующему платежу, в том числе по отмененному)</t>
  </si>
  <si>
    <t>1 06 04012 02 2100 110</t>
  </si>
  <si>
    <t>Транспортный налог с физических лиц (пени по соответствующему платежу)</t>
  </si>
  <si>
    <t>1 06 06032 04 1000 110</t>
  </si>
  <si>
    <t>Земельный налог с организаций, обладающих земельным участком, расположенным в границах городских округов (сумма платежа (перерасчеты, недоимка и задолженность по соответствующему платежу, в том числе по отмененному)</t>
  </si>
  <si>
    <t>1 06 06032 04 2100 110</t>
  </si>
  <si>
    <t>Земельный налог с организаций, обладающих земельным участком, расположенным в границах городских округов (пени по соответствующему платежу)</t>
  </si>
  <si>
    <t>1 06 06032 04 3000 110</t>
  </si>
  <si>
    <t>Земельный налог с организаций, обладающих земельным участком, расположенным в границах городских округов (суммы денежных взысканий (штрафов) по соответствующему платежу согласно законодательству Российской Федерации)</t>
  </si>
  <si>
    <t>1 06 06042 04 1000 110</t>
  </si>
  <si>
    <t>Земельный налог с физических лиц, обладающих земельным участком, расположенным в границах городских округов (сумма платежа (перерасчеты, недоимка и задолженность по соответствующему платежу, в том числе по отмененному)</t>
  </si>
  <si>
    <t>1 06 06042 04 2100 110</t>
  </si>
  <si>
    <t>Земельный налог с физических лиц, обладающих земельным участком, расположенным в границах городских округов (пени по соответствующему платежу)</t>
  </si>
  <si>
    <t>1 06 06042 04 3000 110</t>
  </si>
  <si>
    <t>Земельный налог с физических лиц, обладающих земельным участком, расположенным в границах городских округов (суммы денежных взысканий (штрафов) по соответствующему платежу согласно законодательству Российской Федерации)</t>
  </si>
  <si>
    <t>1 08 03010 01 1000 110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</si>
  <si>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 (перерасчеты, недоимка и задолженность по соответствующему платежу, в том числе по отмененному)</t>
  </si>
  <si>
    <t>188</t>
  </si>
  <si>
    <t>Министерство внутренних дел Российской Федерации</t>
  </si>
  <si>
    <t>1 16 90040 04 0000 140</t>
  </si>
  <si>
    <t>Прочие поступления от денежных взысканий (штрафов) и иных сумм в возмещение ущерба, зачисляемые в бюджеты городских округов</t>
  </si>
  <si>
    <t>321</t>
  </si>
  <si>
    <t>Федеральная служба государственной регистрации, кадастра и картографии</t>
  </si>
  <si>
    <t>498</t>
  </si>
  <si>
    <t>Федеральная служба по экологическому, технологическому
 и атомному надзору</t>
  </si>
  <si>
    <t>815</t>
  </si>
  <si>
    <t>Министерство природных ресурсов, лесного хозяйства и экологии Пермского края</t>
  </si>
  <si>
    <t>843</t>
  </si>
  <si>
    <t>Инспекция государственного жилищного надзора Пермского края</t>
  </si>
  <si>
    <t>844</t>
  </si>
  <si>
    <t>Инспекция государственного технического надзора Пермского края</t>
  </si>
  <si>
    <t>921</t>
  </si>
  <si>
    <t>Управление культуры администрации города Березники</t>
  </si>
  <si>
    <t>Субсидии бюджетам городских округов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</si>
  <si>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Прочие субсидии бюджетам городских округов</t>
  </si>
  <si>
    <t>Прочие межбюджетные трансферты, передаваемые бюджетам городских округов</t>
  </si>
  <si>
    <t>Доходы бюджетов городских округов от возврата бюджетными учреждениями остатков субсидий прошлых лет</t>
  </si>
  <si>
    <t>Доходы бюджетов городских округов от возврата автономными учреждениями остатков субсидий прошлых лет</t>
  </si>
  <si>
    <t>Возврат остатков субсидий, субвенций и иных межбюджетных трансфертов, имеющих целевое назначение, прошлых лет из бюджетов городских округов</t>
  </si>
  <si>
    <t>923</t>
  </si>
  <si>
    <t>Управление образования администрации города Березники</t>
  </si>
  <si>
    <t>1 14 02042 04 0000 440</t>
  </si>
  <si>
    <t>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материальных запасов по указанному имуществу</t>
  </si>
  <si>
    <t>Субвенции бюджетам городских округов на выполнение передаваемых полномочий субъектов Российской Федерации</t>
  </si>
  <si>
    <t>Прочие безвозмездные поступления в бюджеты городских округов</t>
  </si>
  <si>
    <t>924</t>
  </si>
  <si>
    <t>Финансовое управление администрации города Березники</t>
  </si>
  <si>
    <t>1 13 01994 04 0000 130</t>
  </si>
  <si>
    <t>Прочие доходы от оказания платных услуг (работ) получателями средств бюджетов городских округов</t>
  </si>
  <si>
    <t>1 17 01040 04 0000 180</t>
  </si>
  <si>
    <t>Невыясненные поступления, зачисляемые в бюджеты городских округов</t>
  </si>
  <si>
    <t>928</t>
  </si>
  <si>
    <t>Управление имущественных и земельных отношений
администрации города Березники</t>
  </si>
  <si>
    <t>1 11 05012 04 0000 120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</si>
  <si>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на заключение договоров аренды указанных земельных участков</t>
  </si>
  <si>
    <t>1 11 05024 04 0000 120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</si>
  <si>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</si>
  <si>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1 11 05034 04 0000 120</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</si>
  <si>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</si>
  <si>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1 11 05074 04 0000 120</t>
  </si>
  <si>
    <t>Доходы от сдачи в аренду имущества, составляющего казну городских округов (за исключением земельных участков)</t>
  </si>
  <si>
    <t>1 11 05312 04 0000 120</t>
  </si>
  <si>
    <t>Плата по соглашениям об установлении сервитута, заключенным органами местного самоуправления городских округов,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городских округов</t>
  </si>
  <si>
    <t>1 11 05324 04 0000 120</t>
  </si>
  <si>
    <t>Плата по соглашениям об установлении сервитута, заключенным органами местного самоуправления городских округов,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городских округов</t>
  </si>
  <si>
    <t>1 11 07014 04 0000 120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</si>
  <si>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</si>
  <si>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1 11 09044 04 0000 120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</si>
  <si>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</si>
  <si>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1 13 02064 04 0000 130</t>
  </si>
  <si>
    <t>Доходы, поступающие в порядке возмещения  расходов, понесенных  в связи  эксплуатацией  имущества городских округов</t>
  </si>
  <si>
    <t>1 14 01040 04 0000 410</t>
  </si>
  <si>
    <t>Доходы от продажи квартир, находящихся в собственности городских округов</t>
  </si>
  <si>
    <t>1 14 02042 04 0000 410</t>
  </si>
  <si>
    <t>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основных средств по указанному имуществу</t>
  </si>
  <si>
    <t>1 14 02043 04 1000 410</t>
  </si>
  <si>
    <t>Доходы от реализации иного имущества, находящегося в собственности городских округов (за исключением имущества муниципальных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 (сумма доходов (за исключением НДС) от реализации муниципального имущества в порядке, установленном Федеральным законом от 21.12.2001 № 178-ФЗ)</t>
  </si>
  <si>
    <t>1 14 02043 04 2000 410</t>
  </si>
  <si>
    <t>Доходы от реализации иного имущества, находящегося в собственности городских округов (за исключением имущества муниципальных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 (сумма доходов от реализации муниципального имущества в порядке, установленном Федеральным законом от 22.07.2008 № 159-ФЗ)</t>
  </si>
  <si>
    <t>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материальных  запасов  по  указанному имуществу</t>
  </si>
  <si>
    <t>1 14 06012 04 0000 430</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</si>
  <si>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</si>
  <si>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1 14 06024 04 0000 430</t>
  </si>
  <si>
    <t>Доходы от продажи земельных участков, находящихся в собственности городских округов (за исключением земельных участков муниципальных бюджетных и автономных учреждений)</t>
  </si>
  <si>
    <t>1 14 06312 04 0000 430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</si>
  <si>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округов</t>
  </si>
  <si>
    <t>1 17 05040 04 0000 180</t>
  </si>
  <si>
    <t>Прочие неналоговые доходы бюджетов городских округов</t>
  </si>
  <si>
    <t xml:space="preserve">Субсидии бюджетам городских округов на софинансирование капитальных вложений в объекты муниципальной собственности
</t>
  </si>
  <si>
    <t>Субсидии бюджетам городских округов на реализацию мероприятий по обеспечению жильем молодых семей</t>
  </si>
  <si>
    <t>Субвенции бюджетам городских округов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</si>
  <si>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Субвенции бюджетам городских округов на осуществление полномочий по обеспечению жильем отдельных категорий граждан, установленных Федеральным законом от 12 января 1995 года N 5-ФЗ "О ветеранах"</t>
  </si>
  <si>
    <t>Субвенции бюджетам городских округов на осуществление полномочий по обеспечению жильем отдельных категорий граждан, установленных Федеральным законом от 24 ноября 1995 года N 181-ФЗ "О социальной защите инвалидов в Российской Федерации"</t>
  </si>
  <si>
    <t>Прочие субвенции бюджетам городских округов</t>
  </si>
  <si>
    <t>929</t>
  </si>
  <si>
    <t>Комитет по физической культуре и спорту администрации города Березники</t>
  </si>
  <si>
    <t>934</t>
  </si>
  <si>
    <t>Администрация города Березники</t>
  </si>
  <si>
    <t>1 08 07150 01 1000 110</t>
  </si>
  <si>
    <t>Государственная пошлина за выдачу разрешения на установку рекламной конструкции (сумма платежа (перерасчеты, недоимка и задолженность по соответствующему платежу, в том числе по отмененному))</t>
  </si>
  <si>
    <t>1 12 05040 04 0000 120</t>
  </si>
  <si>
    <t>Плата за пользование водными объектами, находящимися в собственности городских округов</t>
  </si>
  <si>
    <t>1 16 43000 01 0000 140</t>
  </si>
  <si>
    <t>Прочие неналоговые доходы  бюджетов городских округов</t>
  </si>
  <si>
    <t>Субсидии бюджетам городских округов на софинансирование капитальных вложений в объекты муниципальной собственности</t>
  </si>
  <si>
    <t>Субвенции бюджетам городских округов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</si>
  <si>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городских округов на государственную регистрацию актов гражданского состояния</t>
  </si>
  <si>
    <t>935</t>
  </si>
  <si>
    <t>Березниковская городская Дума</t>
  </si>
  <si>
    <t>936</t>
  </si>
  <si>
    <t>Контрольно-счетная палата муниципального  образования 
"Город Березники"</t>
  </si>
  <si>
    <t>948</t>
  </si>
  <si>
    <t>Управление благоустройства администрации города Березники</t>
  </si>
  <si>
    <t>1 08 07173 01 1000 110</t>
  </si>
  <si>
    <t>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городских округов (сумма платежа (перерасчеты, недоимка и задолженность по соответствующему платежу, в том числе по отмененному))</t>
  </si>
  <si>
    <t>Субсидии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t>
  </si>
  <si>
    <t>Возврат остатков субсидий на поддержку государственных программ субъектов Российской Федерации и муниципальных программ формирования современной городской среды из бюджетов городских округов</t>
  </si>
  <si>
    <t>ВСЕГО ДОХОДОВ:</t>
  </si>
  <si>
    <t>Плата за размещение отходов производства (федеральные государственные органы, Банк России, органы управления государственными внебюджетными фондами Российской Федерации)</t>
  </si>
  <si>
    <t>Субсидии бюджетам городских округов на поддержку обустройства мест массового отдыха населения (городских парков)</t>
  </si>
  <si>
    <t>1 12 01042 01 6000 120</t>
  </si>
  <si>
    <t>Плата за размещение твердых коммунальных отходов (федеральные государственные органы, Банк России, органы управления государственными внебюджетными фондами Российской Федерации)</t>
  </si>
  <si>
    <t>1 01 02050 01 1000 110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</si>
  <si>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(сумма платежа (перерасчеты, недоимка и задолженность по соответствующему платежу, в том числе по отмененному)</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</si>
  <si>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(пени по соответствующему платежу)</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</si>
  <si>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(суммы денежных взысканий (штрафов) по соответствующему платежу согласно законодательству Российской Федерации)</t>
  </si>
  <si>
    <t>1 01 02050 01 2100 110</t>
  </si>
  <si>
    <t>1 01 02050 01 3000 110</t>
  </si>
  <si>
    <t>1 06 04012 02 4000 110</t>
  </si>
  <si>
    <t>Транспортный налог с физических лиц (прочие поступления)</t>
  </si>
  <si>
    <t>816</t>
  </si>
  <si>
    <t>Министерство социального развития Пермского края</t>
  </si>
  <si>
    <t>855</t>
  </si>
  <si>
    <t>1 13 02994 04 1100 130</t>
  </si>
  <si>
    <t>Прочие доходы от компенсации затрат бюджетов городских округов (средства, поступающие от возврата автономными и бюджетными учреждениями субсидий на выполнение ими муниципального задания прошлых лет, источником предоставления которой являлись средства местного бюджета)</t>
  </si>
  <si>
    <t>1 13 02994 04 2100 130</t>
  </si>
  <si>
    <t>Прочие доходы от компенсации затрат бюджетов городских округов (возврат дебиторской задолженности прошлых лет и иные компенсации расходов, финансирование которых осуществлялось за счет средств местного бюджета)</t>
  </si>
  <si>
    <t>1 13 02994 04 2200 130</t>
  </si>
  <si>
    <t>Прочие доходы от компенсации затрат бюджетов городских округов (возврат дебиторской задолженности прошлых лет и иные компенсации расходов, финансирование которых осуществлялось за счет безвозмездных поступлений от других бюджетов бюджетной системы Российской Федерации)</t>
  </si>
  <si>
    <t>1 11 03040 04 0000 120</t>
  </si>
  <si>
    <t>Проценты, полученные от предоставления бюджетных кредитов внутри страны за счет средств бюджетов городских округов</t>
  </si>
  <si>
    <t>1 13 02994 04 1200 130</t>
  </si>
  <si>
    <t>Прочие доходы от компенсации затрат бюджетов городских округов (средства, поступающие от возврата автономными и бюджетными учреждениями субсидий на выполнение ими муниципального задания прошлых лет, источником предоставления которой являлись безвозмездные поступления от других бюджетов бюджетной системы Российской Федерации)</t>
  </si>
  <si>
    <t>2 02 25520 04 0000 150</t>
  </si>
  <si>
    <t>Субсидии бюджетам городских округов на реализацию мероприятий по созданию в субъектах Российской Федерации новых мест в общеобразовательных организациях</t>
  </si>
  <si>
    <t>2 02 27112 04 0000 150</t>
  </si>
  <si>
    <t>Возврат остатков субвенций на осуществление первичного воинского учета на территориях, где отсутствуют военные комиссариаты из бюджетов городских округов</t>
  </si>
  <si>
    <t>2 19 35120 04 0000 150</t>
  </si>
  <si>
    <t>Возврат остатков субвенций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из бюджетов городских округов</t>
  </si>
  <si>
    <t>2 19 35930 04 0000 150</t>
  </si>
  <si>
    <t>Возврат остатков субвенций на государственную регистрацию актов гражданского состояния из бюджетов городских округов</t>
  </si>
  <si>
    <t>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основных средств по указанному имуществу</t>
  </si>
  <si>
    <t>2 19 35118 04 0000 150</t>
  </si>
  <si>
    <t>2 02 25511 04 0000 150</t>
  </si>
  <si>
    <t>Субсидии бюджетам городских округов на проведение комплексных кадастровых работ</t>
  </si>
  <si>
    <t>2 02 35134 04 0000 150</t>
  </si>
  <si>
    <t>Субвенции бюджетам городских округов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</si>
  <si>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2 19 60010 04 0000 150</t>
  </si>
  <si>
    <t>2 02 25466 04 0000 150</t>
  </si>
  <si>
    <t>2 02 29999 04 0000 150</t>
  </si>
  <si>
    <t>2 02 30024 04 0000 150</t>
  </si>
  <si>
    <t>2 18 04010 04 0000 150</t>
  </si>
  <si>
    <t>2 18 04020 04 0000 150</t>
  </si>
  <si>
    <t>2 02 49999 04 0000 150</t>
  </si>
  <si>
    <t>2 07 04050 04 0000 150</t>
  </si>
  <si>
    <t>2 02 20077 04 0000 150</t>
  </si>
  <si>
    <t>2 02 25497 04 0000 150</t>
  </si>
  <si>
    <t>2 02 35082 04 0000 150</t>
  </si>
  <si>
    <t>2 02 35135 04 0000 150</t>
  </si>
  <si>
    <t>2 02 35176 04 0000 150</t>
  </si>
  <si>
    <t>2 02 39999 04 0000 150</t>
  </si>
  <si>
    <t>2 02 35120 04 0000 150</t>
  </si>
  <si>
    <t>2 02 35930 04 0000 150</t>
  </si>
  <si>
    <t>2 02 25555 04 0000 150</t>
  </si>
  <si>
    <t>2 02 25560 04 0000 150</t>
  </si>
  <si>
    <t>2 19 25555 04 0000 150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</si>
  <si>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</si>
  <si>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</si>
  <si>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</si>
  <si>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1 16 01063 01 0000 140</t>
  </si>
  <si>
    <t>1 16 01193 01 0000 140</t>
  </si>
  <si>
    <t>1 16 01203 01 0000 140</t>
  </si>
  <si>
    <t xml:space="preserve">Агентство по делам юстиции и мировых судей Пермского края </t>
  </si>
  <si>
    <t>886</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</si>
  <si>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</si>
  <si>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</si>
  <si>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 налагаемые мировыми судьями, комиссиями по делам несовершеннолетних и защите их прав</t>
  </si>
  <si>
    <t>1 16 01083 01 0000 140</t>
  </si>
  <si>
    <t>1 16 01143 01 0000 140</t>
  </si>
  <si>
    <t xml:space="preserve"> 1 16 01183 01 0000 140</t>
  </si>
  <si>
    <t>Административные штрафы, установленные законами субъектов Российской Федерации об административных правонарушениях, за нарушение муниципальных правовых актов</t>
  </si>
  <si>
    <t>Платежи по искам о возмещении вреда, причиненного окружающей среде, а также платежи, уплачиваемые при добровольном возмещении вреда, причиненного окружающей среде на особо охраняемых природных территориях местного значения</t>
  </si>
  <si>
    <t>1 16 02020 02 0000 140</t>
  </si>
  <si>
    <t>1 16 11030 01 0000 140</t>
  </si>
  <si>
    <t>Платежи, уплачиваемые в целях возмещения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t>
  </si>
  <si>
    <t>1 16 11064 01 0000 140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</si>
  <si>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 (доходы бюджетов городских округов за исключением доходов, направляемых на формирование муниципального дорожного фонда, а также иных платежей в случае принятия решения финансовым органом муниципального образования о раздельном учете задолженности)</t>
  </si>
  <si>
    <t>1 16 10123 01 0041 140</t>
  </si>
  <si>
    <t>1 01 02040 01 4000 110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</si>
  <si>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(прочие поступления)</t>
  </si>
  <si>
    <t>1 06 04011 02 2200 110</t>
  </si>
  <si>
    <t>Транспортный налог с организаций (проценты по соответствующему платежу)</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</si>
  <si>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муниципального образования по нормативам, действовавшим в 2019 году</t>
  </si>
  <si>
    <t>1 16 10129 01 0000 140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</si>
  <si>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t>
  </si>
  <si>
    <t>Платежи по искам о возмещении вреда, причиненного окружающей среде, а также платежи, уплачиваемые при добровольном возмещении вреда, причиненного окружающей среде (за исключением вреда, причиненного окружающей среде на особо охраняемых природных территориях), подлежащие зачислению в бюджет муниципального образования</t>
  </si>
  <si>
    <t>1 16 10123 01 0000 140</t>
  </si>
  <si>
    <t>1 16 11050 01 0000 140</t>
  </si>
  <si>
    <t>1 16 01133 01 9000 140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</si>
  <si>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t>
  </si>
  <si>
    <t>1 16 01053 01 0035 140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</si>
  <si>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уничтожение или повреждение чужого имущества)</t>
  </si>
  <si>
    <t>1 16 01073 01 0017 140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</si>
  <si>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заведомо ложный вызов специализированных служб)</t>
  </si>
  <si>
    <t>1 16 01193 01 0013 140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</si>
  <si>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появление в общественных местах в состоянии опьянения)</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</si>
  <si>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(иные штрафы)</t>
  </si>
  <si>
    <t>1 16 01203 01 0021 140</t>
  </si>
  <si>
    <t>1 16 01203 01 9000 140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</si>
  <si>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потребление наркотических средств или психотропных веществ без назначения врача либо новых потенциально опасных психоактивных веществ)</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</si>
  <si>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уклонение от прохождения диагностики, профилактических мероприятий, лечения от наркомании и (или) медицинской и (или) социальной реабилитации в связи с потреблением наркотических средств или психотропных веществ без назначения врача либо новых потенциально опасных психоактивных веществ)</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</si>
  <si>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побои)</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</si>
  <si>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(иные штрафы)</t>
  </si>
  <si>
    <t>1 16 01063 01 0009 140</t>
  </si>
  <si>
    <t>1 16 01063 01 0091 140</t>
  </si>
  <si>
    <t>1 16 01063 01 0101 140</t>
  </si>
  <si>
    <t>1 16 01063 01 9000 140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</si>
  <si>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(иные штрафы)</t>
  </si>
  <si>
    <t>1 16 01153 01 9000 140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</si>
  <si>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невыполнение в срок законного предписания (постановления, представления, решения) органа (должностного лица), осуществляющего государственный надзор (контроль), организации, уполномоченной в соответствии с федеральными законами на осуществление государственного надзора (должностного лица), органа (должностного лица), осуществляющего муниципальный контроль)</t>
  </si>
  <si>
    <t>1 16 01193 01 0005 140</t>
  </si>
  <si>
    <t>2 02 25467 04 0000 150</t>
  </si>
  <si>
    <t>Субсидии бюджетам городских округов на обеспечение развития и укрепления материально-технической базы домов культуры в населенных пунктах с числом жителей до 50 тысяч человек</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</si>
  <si>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городского округа</t>
  </si>
  <si>
    <t>1 16 07010 04 0000 140</t>
  </si>
  <si>
    <t>Возврат остатков субвенций на осуществление полномочий по обеспечению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 из бюджетов городских округов</t>
  </si>
  <si>
    <t>Возврат остатков субвенций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 из бюджетов городских округов</t>
  </si>
  <si>
    <t>2 19 35135 04 0000 150</t>
  </si>
  <si>
    <t>2 19 35176 04 0000 150</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</si>
  <si>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t>
  </si>
  <si>
    <t>1 08 04020 01 0000 110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</si>
  <si>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выявленные должностными лицами органов муниципального контроля</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</si>
  <si>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выявленные должностными лицами органов муниципального контроля</t>
  </si>
  <si>
    <t>1 16 01074 01 0000 140</t>
  </si>
  <si>
    <t>1 16 01194 01 0000 140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</si>
  <si>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округа</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</si>
  <si>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 (за исключением доходов, направляемых на формирование муниципального дорожного фонда)</t>
  </si>
  <si>
    <t>1 16 07090 04 0000 140</t>
  </si>
  <si>
    <t>1 16 10123 01 0001 140</t>
  </si>
  <si>
    <t>Субсидии бюджетам городских округов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</si>
  <si>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2 02 25232 04 0000 150</t>
  </si>
  <si>
    <t>Безвозмездные поступления от физических и юридических лиц на финансовое обеспечение дорожной деятельности, в том числе добровольных пожертвований, в отношении автомобильных дорог общего пользования местного значения городских округов</t>
  </si>
  <si>
    <t>2 07 04010 04 0000 150</t>
  </si>
  <si>
    <t>Субсидии бюджетам городских округов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</si>
  <si>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2 02 25187 04 0000 150</t>
  </si>
  <si>
    <t>Субсидии бюджетам городских округов на приобретение спортивного оборудования и инвентаря для приведения организаций спортивной подготовки в нормативное состояние</t>
  </si>
  <si>
    <t>2 02 25229 04 0000 150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</si>
  <si>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выявленные должностными лицами органов муниципального контроля</t>
  </si>
  <si>
    <t>1 16 01084 01 0000 140</t>
  </si>
  <si>
    <t>Платежи в целях возмещения убытков, причиненных уклонением от заключения с муниципальным органом городского округа (муниципальным казенным учреждением) муниципального контракта, финансируемого за счет средств муниципального дорожного фонда, а также иные денежные средства, подлежащие зачислению в бюджет городского округа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</si>
  <si>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1 16 10062 04 0000 140</t>
  </si>
  <si>
    <t>Субсидии бюджетам городских округов на обеспечение комплексного развития сельских территорий</t>
  </si>
  <si>
    <t>2 02 25576 04 0000 150</t>
  </si>
  <si>
    <t>1 05 04010 02 4000 110</t>
  </si>
  <si>
    <t>840</t>
  </si>
  <si>
    <t>Министерство финансов Пермского края</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</si>
  <si>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мелкое хищение)</t>
  </si>
  <si>
    <t>1 16 01073 01 0027 140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</si>
  <si>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незаконную рубку, повреждение лесных насаждений или самовольное выкапывание в лесах деревьев, кустарников, лиан)</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</si>
  <si>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нарушение правил охоты, правил, регламентирующих рыболовство и другие виды пользования объектами животного мира)</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</si>
  <si>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 (штрафы за нарушение правил использования полосы отвода и придорожных полос автомобильной дороги)</t>
  </si>
  <si>
    <t>1 16 01083 01 0028 140</t>
  </si>
  <si>
    <t>1 16 01083 01 0037 140</t>
  </si>
  <si>
    <t>1 16 01113 01 0021 140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</si>
  <si>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нарушение правил продажи этилового спирта, алкогольной и спиртосодержащей продукции)</t>
  </si>
  <si>
    <t>Административные штрафы, установленные Главой 14 КоАП РФ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(иные штрафы)</t>
  </si>
  <si>
    <t>1 16 01143 01 0016 140</t>
  </si>
  <si>
    <t>1 16 01143 01 9000 140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</si>
  <si>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(штрафы за нарушение сроков представления налоговой декларации (расчета по страховым взносам))</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</si>
  <si>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(штрафы за непредставление (несообщение) сведений, необходимых для осуществления налогового контроля)</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</si>
  <si>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(штрафы за производство или продажу товаров и продукции, в отношении которых установлены требования по маркировке и (или) нанесению информации, без соответствующей маркировки и (или) информации, а также с нарушением установленного порядка нанесения такой маркировки и (или) информации)</t>
  </si>
  <si>
    <t>1 16 01153 01 0005 140</t>
  </si>
  <si>
    <t>1 16 01153 01 0006 140</t>
  </si>
  <si>
    <t>1 16 01153 01 0012 140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</si>
  <si>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 (штрафы за невыполнение законных требований прокурора, следователя, дознавателя или должностного лица, осуществляющего производство по делу об административном правонарушении)</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</si>
  <si>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 (штрафы за воспрепятствование законной деятельности должностного лица органа, уполномоченного на осуществление функций по принудительному исполнению исполнительных документов и обеспечению установленного порядка деятельности судов)</t>
  </si>
  <si>
    <t>1 16 01173 01 0007 140</t>
  </si>
  <si>
    <t>1 16 01173 01 0008 140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</si>
  <si>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непредставление сведений (информации)</t>
  </si>
  <si>
    <t>1 16 01193 01 0007 140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</si>
  <si>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воспрепятствование законной деятельности должностного лица органа государственного контроля (надзора), должностного лица организации, уполномоченной в соответствии с федеральными законами на осуществление государственного надзора, должностного лица органа муниципального контроля)</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</si>
  <si>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(иные штрафы)</t>
  </si>
  <si>
    <t>1 16 01193 01 0401 140</t>
  </si>
  <si>
    <t>1 16 01193 01 9000 140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</si>
  <si>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невыполнение требований норм и правил по предупреждению и ликвидации чрезвычайных ситуаций)</t>
  </si>
  <si>
    <t>1 16 01203 01 0006 140</t>
  </si>
  <si>
    <t>Межбюджетные трансферты, передаваемые бюджетам городских округов на создание модельных муниципальных библиотек</t>
  </si>
  <si>
    <t>2 02 45454 04 0000 150</t>
  </si>
  <si>
    <t>1 05 02010 02 2200 110</t>
  </si>
  <si>
    <t>Единый налог на вмененный доход для отдельных видов деятельности (проценты по соответствующему платежу)</t>
  </si>
  <si>
    <t>1 16 01053 01 9000 140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</si>
  <si>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(иные штрафы)</t>
  </si>
  <si>
    <t>1 16 01063 01 0008 140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</si>
  <si>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незаконный оборот наркотических средств, психотропных веществ или их аналогов и незаконные приобретение, хранение, перевозку растений, содержащих наркотические средства или психотропные вещества, либо их частей, содержащих наркотические средства или психотропные вещества)</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</si>
  <si>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незаконную продажу товаров (иных вещей), свободная реализация которых запрещена или ограничена)</t>
  </si>
  <si>
    <t>1 16 01143 01 0002 140</t>
  </si>
  <si>
    <t>Административные штрафы, установленные главой 16 Кодекса Российской Федерации об административных правонарушениях, за административные правонарушения в области таможенного дела (нарушение таможенных правил), налагаемые мировыми судьями, комиссиями по делам несовершеннолетних и защите их прав</t>
  </si>
  <si>
    <t>1 16 01163 01 0000 140</t>
  </si>
  <si>
    <t>1 16 01173 01 9000 140</t>
  </si>
  <si>
    <t>830</t>
  </si>
  <si>
    <t>Министерство образования и науки Пермского края</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</si>
  <si>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незаконное привлечение к трудовой деятельности либо к выполнению работ или оказанию услуг государственного или муниципального служащего либо бывшего государственного или муниципального служащего)</t>
  </si>
  <si>
    <t>1 16 01193 01 0029 140</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</si>
  <si>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 налагаемые мировыми судьями, комиссиями по делам несовершеннолетних и защите их прав (штрафы, установленные Главой 15 КоАП РФ, за производство или продажу товаров и продукции, в отношении которых установлены требования по маркировке и (или) нанесению информации, без соответствующей маркировки и (или) информации, а также с нарушением установленного порядка нанесения такой маркировки и (или) информации)</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</si>
  <si>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 налагаемые мировыми судьями, комиссиями по делам несовершеннолетних и защите их прав (штрафы, установленные Главой 14 КоАП РФ, за нарушение правил продажи этилового спирта, алкогольной и спиртосодержащей продукции)</t>
  </si>
  <si>
    <t>1 16 01333 01 0012 140</t>
  </si>
  <si>
    <t>1 16 01333 01 0016 140</t>
  </si>
  <si>
    <t>Государственная пошлина по делам, рассматриваемым в судах общей юрисдикции, мировыми судьями (за исключением Верховного Суда Российской Федерации) (прочие поступления)</t>
  </si>
  <si>
    <t>1 08 03010 01 4000 110</t>
  </si>
  <si>
    <t>2 02 45303 04 0000 150</t>
  </si>
  <si>
    <t>Межбюджетные трансферты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</si>
  <si>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1 01 02080 01 1000 110</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</si>
  <si>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(сумма платежа (перерасчеты, недоимка и задолженность по соответствующему платежу, в том числе по отмененному)</t>
  </si>
  <si>
    <t>Единый налог на вмененный доход для отдельных видов деятельности (прочие поступления)</t>
  </si>
  <si>
    <t>1 05 02020 02 2100 110</t>
  </si>
  <si>
    <t>Единый налог на вмененный доход для отдельных видов деятельности (за налоговые периоды, истекшие до 1 января 2011 года) (пени по соответствующему платежу)</t>
  </si>
  <si>
    <t>1 06 06032 04 4000 110</t>
  </si>
  <si>
    <t>Земельный налог с организаций, обладающих земельным участком, расположенным в границах городских округов (прочие поступления)</t>
  </si>
  <si>
    <t>Государственная пошлина по делам, рассматриваемым в судах общей юрисдикции, мировыми судьями (за исключением Верховного Суда Российской Федерации) (государственная пошлина, уплачиваемая при обращении в суды)</t>
  </si>
  <si>
    <t>Государственная пошлина по делам, рассматриваемым в судах общей юрисдикции, мировыми судьями (за исключением Верховного Суда Российской Федерации) (государственная пошлина, уплачиваемая на основании судебных актов по результатам рассмотрения дел по существу)</t>
  </si>
  <si>
    <t>318</t>
  </si>
  <si>
    <t>Министерство юстиции Российской Федерации</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</si>
  <si>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 (государственная пошлина за государственную регистрацию отделений общероссийских общественных организаций инвалидов)</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</si>
  <si>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нарушение требований лесного законодательства об учете древесины и сделок с ней)</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</si>
  <si>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 налагаемые мировыми судьями, комиссиями по делам несовершеннолетних и защите их прав (иные штрафы)</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</si>
  <si>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потребление (распитие) алкогольной продукции в запрещенных местах либо потребление наркотических средств или психотропных веществ, новых потенциально опасных психоактивных веществ или одурманивающих веществ в общественных местах)</t>
  </si>
  <si>
    <t>Возврат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городских округов</t>
  </si>
  <si>
    <t>Дотации бюджетам городских округов на поддержку мер по обеспечению сбалансированности бюджетов</t>
  </si>
  <si>
    <t>Возврат остатков субсидий на реализацию мероприятий по обеспечению жильем молодых семей из бюджетов городских округов</t>
  </si>
  <si>
    <t>Возврат остатков субсидий на софинансирование капитальных вложений в объекты муниципальной собственности из бюджетов городских округов</t>
  </si>
  <si>
    <t>878</t>
  </si>
  <si>
    <t>Избирательная комиссия Пермского края</t>
  </si>
  <si>
    <t>1 08 03010 01 1050 110</t>
  </si>
  <si>
    <t>1 08 03010 01 1060 110</t>
  </si>
  <si>
    <t>1 08 07110 01 0102 110</t>
  </si>
  <si>
    <t>1 16 01103 01 9000 140</t>
  </si>
  <si>
    <t>1 16 01083 01 0281 140</t>
  </si>
  <si>
    <t>1 16 01203 01 0020 140</t>
  </si>
  <si>
    <t>2 02 15002 04 0000 150</t>
  </si>
  <si>
    <t>2 19 27112 04 0000 150</t>
  </si>
  <si>
    <t>2 19 25497 04 0000 150</t>
  </si>
  <si>
    <t>2 19 45303 04 0000 150</t>
  </si>
  <si>
    <t>2 02 19999 04 0000 150</t>
  </si>
  <si>
    <t>Прочие дотации бюджетам городских округов</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</si>
  <si>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осуществления предпринимательской деятельности по управлению многоквартирными домами)</t>
  </si>
  <si>
    <t>1 16 01072 01 0233 140</t>
  </si>
  <si>
    <t>811</t>
  </si>
  <si>
    <t>Субсидии бюджетам городских округов на поддержку отрасли культуры</t>
  </si>
  <si>
    <t>2 02 25519 04 0000 150</t>
  </si>
  <si>
    <t>Межбюджетные трансферты, передаваемые бюджетам городских округов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</si>
  <si>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2 02 45424 04 0000 150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</si>
  <si>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самовольное подключение и использование электрической, тепловой энергии, нефти или газа)</t>
  </si>
  <si>
    <t>1 16 01073 01 0019 140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</si>
  <si>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(иные штрафы)</t>
  </si>
  <si>
    <t>1 16 01073 01 9000 140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</si>
  <si>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(иные штрафы)</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</si>
  <si>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нарушение требований законодательства об участии в долевом строительстве многоквартирных домов и (или) иных объектов недвижимости)</t>
  </si>
  <si>
    <t>1 16 01143 01 0028 140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</si>
  <si>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невыполнение требований и мероприятий в области гражданской обороны)</t>
  </si>
  <si>
    <t>1 16 01203 01 0007 140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</si>
  <si>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нарушение правил производства, приобретения, продажи, передачи, хранения, перевозки, ношения, коллекционирования, экспонирования, уничтожения или учета оружия и патронов к нему, а также нарушение правил производства, продажи, хранения, уничтожения или учета взрывчатых веществ и взрывных устройств, пиротехнических изделий, порядка выдачи свидетельства о прохождении подготовки и проверки знания правил безопасного обращения с оружием и наличия навыков безопасного обращения с оружием или медицинских заключений об отсутствии противопоказаний к владению оружием)</t>
  </si>
  <si>
    <t>1 16 01203 01 0008 140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</si>
  <si>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стрельбу из оружия в отведенных для этого местах с нарушением установленных правил или в не отведенных для этого местах)</t>
  </si>
  <si>
    <t>1 16 01203 01 0013 140</t>
  </si>
  <si>
    <t>Инициативные платежи, зачисляемые в бюджеты городских округов ("Молодежная лига КВН")</t>
  </si>
  <si>
    <t>Инициативные платежи, зачисляемые в бюджеты городских округов ("Активное долголетие: от смартфона до ноутбука")</t>
  </si>
  <si>
    <t>Инициативные платежи, зачисляемые в бюджеты городских округов ("Березники-90. Юбилейная открытка")</t>
  </si>
  <si>
    <t>Инициативные платежи, зачисляемые в бюджеты городских округов ("Добро пожаловать в Пыскор!")</t>
  </si>
  <si>
    <t>Инициативные платежи, зачисляемые в бюджеты городских округов ("Детское творчество - родному городу")</t>
  </si>
  <si>
    <t>1 17 15020 04 8051 150</t>
  </si>
  <si>
    <t>1 17 15020 04 8052 150</t>
  </si>
  <si>
    <t>1 17 15020 04 8053 150</t>
  </si>
  <si>
    <t>1 17 15020 04 8054 150</t>
  </si>
  <si>
    <t>1 17 15020 04 8055 150</t>
  </si>
  <si>
    <t>Прочие безвозмездные поступления от государственных (муниципальных) организаций в бюджеты городских округов</t>
  </si>
  <si>
    <t>2 03 04099 04 0000 150</t>
  </si>
  <si>
    <t>Доходы бюджетов городских округов от возврата автономными учреждениями остатков субсидий прошлых лет (возврат остатков субсидий на иные цели прошлых лет, источником предоставления которых являлись средства местного бюджета)</t>
  </si>
  <si>
    <t>Доходы бюджетов городских округов от возврата автономными учреждениями остатков субсидий прошлых лет (возврат остатков субсидий на иные цели прошлых лет, источником предоставления которых являлись безвозмездные поступления от других бюджетов бюджетной системы Российской Федерации)</t>
  </si>
  <si>
    <t>2 18 04020 04 1100 150</t>
  </si>
  <si>
    <t>2 18 04020 04 1200 150</t>
  </si>
  <si>
    <t>Возврат остатков субсидий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из бюджетов городских округов</t>
  </si>
  <si>
    <t>2 19 25304 04 0000 150</t>
  </si>
  <si>
    <t>Возмещение ущерба при возникновении страховых случаев, когда выгодоприобретателями выступают получатели средств бюджета городского округа</t>
  </si>
  <si>
    <t>1 16 10031 04 0000 140</t>
  </si>
  <si>
    <t>Возврат остатков субвенций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из бюджетов городских округов</t>
  </si>
  <si>
    <t>2 19 35082 04 0000 150</t>
  </si>
  <si>
    <t>1 17 15020 04 0081 150</t>
  </si>
  <si>
    <t>1 17 15020 04 0082 150</t>
  </si>
  <si>
    <t>1 17 15020 04 0083 150</t>
  </si>
  <si>
    <t>1 17 15020 04 0084 150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</si>
  <si>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осуществление деятельности, не связанной с извлечением прибыли, без специального разрешения (лицензии))</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</si>
  <si>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нарушение требований к ведению образовательной деятельности и организации образовательного процесса)</t>
  </si>
  <si>
    <t>1 16 01193 01 0020 140</t>
  </si>
  <si>
    <t>1 16 01193 01 0030 140</t>
  </si>
  <si>
    <r>
      <t xml:space="preserve">Административные штрафы, установленные Главой 13 </t>
    </r>
    <r>
      <rPr>
        <sz val="10"/>
        <rFont val="Times New Roman"/>
        <family val="1"/>
        <charset val="204"/>
      </rPr>
      <t>Кодекса Российской Федерации об административных правонарушениях</t>
    </r>
    <r>
      <rPr>
        <sz val="10"/>
        <rFont val="Times New Roman"/>
        <family val="1"/>
      </rPr>
      <t xml:space="preserve"> за административные правонарушения в области связи и информации, налагаемые мировыми судьями (иные штрафы)</t>
    </r>
  </si>
  <si>
    <r>
      <t xml:space="preserve">Административные штрафы, установленные Главой 14 </t>
    </r>
    <r>
      <rPr>
        <sz val="10"/>
        <rFont val="Times New Roman"/>
        <family val="1"/>
        <charset val="204"/>
      </rPr>
      <t>Кодекса Российской Федерации об административных правонарушениях</t>
    </r>
    <r>
      <rPr>
        <sz val="10"/>
        <rFont val="Times New Roman"/>
        <family val="1"/>
      </rPr>
      <t xml:space="preserve">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(иные штрафы)</t>
    </r>
  </si>
  <si>
    <r>
      <t xml:space="preserve">Административные штрафы, установленные Главой 17 </t>
    </r>
    <r>
      <rPr>
        <sz val="10"/>
        <rFont val="Times New Roman"/>
        <family val="1"/>
        <charset val="204"/>
      </rPr>
      <t xml:space="preserve">Кодекса Российской Федерации об административных правонарушениях </t>
    </r>
    <r>
      <rPr>
        <sz val="10"/>
        <rFont val="Times New Roman"/>
        <family val="1"/>
      </rPr>
      <t>за административные правонарушения, посягающие на институты государственной власти, налагаемые мировыми судьями (иные штрафы)</t>
    </r>
  </si>
  <si>
    <t>1 12 01010 01 2100 120</t>
  </si>
  <si>
    <t>Плата за выбросы загрязняющих веществ в атмосферный воздух стационарными объектами (пени по соответствующему платежу)</t>
  </si>
  <si>
    <t>1 01 02100 01 1000 110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</si>
  <si>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за исключением уплачиваемого в связи с переходом на особый порядок уплаты на основании подачи в налоговый орган соответствующего уведомления (в части суммы налога, превышающей 650 000 рублей) (сумма платежа (перерасчеты, недоимка и задолженность по соответствующему платежу, в том числе по отмененному)</t>
  </si>
  <si>
    <t>1 01 02130 01 1000 110</t>
  </si>
  <si>
    <t>Налог на доходы физических лиц в отношении доходов от долевого участия в организации, полученных в виде дивидендов (в части суммы налога, не превышающей 650 000 рублей) (сумма платежа (перерасчеты, недоимка и задолженность по соответствующему платежу, в том числе по отмененному)</t>
  </si>
  <si>
    <t>1 01 02140 01 0000 110</t>
  </si>
  <si>
    <t>Налог на доходы физических лиц в отношении доходов от долевого участия в организации, полученных в виде дивидендов (в части суммы налога, превышающей 650 000 рублей)</t>
  </si>
  <si>
    <t>1 03 02231 01 0000 110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</si>
  <si>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</si>
  <si>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1 03 02241 01 0000 110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</si>
  <si>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</si>
  <si>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1 03 02251 01 0000 110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</si>
  <si>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</si>
  <si>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1 03 02261 01 0000 110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</si>
  <si>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</si>
  <si>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1 05 01011 01 1000 110</t>
  </si>
  <si>
    <t>Налог, взимаемый с налогоплательщиков, выбравших в качестве объекта налогообложения доходы (сумма платежа (перерасчеты, недоимка и задолженность по соответствующему платежу, в том числе по отмененному)</t>
  </si>
  <si>
    <t>1 05 01011 01 3000 110</t>
  </si>
  <si>
    <t>Налог, взимаемый с налогоплательщиков, выбравших в качестве объекта налогообложения доходы (суммы денежных взысканий (штрафов) по соответствующему платежу согласно законодательству Российской Федерации)</t>
  </si>
  <si>
    <t>1 05 01021 01 1000 110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</si>
  <si>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 (сумма платежа (перерасчеты, недоимка и задолженность по соответствующему платежу, в том числе по отмененному)</t>
  </si>
  <si>
    <t>1 05 01021 01 3000 110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</si>
  <si>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 (суммы денежных взысканий (штрафов) по соответствующему платежу согласно законодательству Российской Федерации)</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</si>
  <si>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неуплату средств на содержание детей или нетрудоспособных родителей)</t>
  </si>
  <si>
    <t>1 16 01053 01 0351 140</t>
  </si>
  <si>
    <t>1 16 01083 01 9000 140</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</si>
  <si>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 налагаемые мировыми судьями, комиссиями по делам несовершеннолетних и защите их прав (штрафы за незаконное культивирование растений, содержащих наркотические средства или психотропные вещества либо их прекурсоры)</t>
  </si>
  <si>
    <t>1 16 01103 01 0501 140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</si>
  <si>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нарушение требований законодательства в области технического осмотра транспортных средств)</t>
  </si>
  <si>
    <t>1 16 01143 01 0401 140</t>
  </si>
  <si>
    <t>Межбюджетные трансферты, передаваемые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</si>
  <si>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2 02 45179 04 0000 150</t>
  </si>
  <si>
    <t>Возврат остатков иных межбюджетных трансфертов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из бюджетов городских округов</t>
  </si>
  <si>
    <t>2 19 45179 04 0000 150</t>
  </si>
  <si>
    <t>1 13 01994 04 0600 130</t>
  </si>
  <si>
    <t>Прочие доходы от оказания платных услуг (работ) получателями средств бюджетов городских округов (платные услуги, оказываемые МКУ "Центр бухгалтерского учета" по ведению бюджетного учета)</t>
  </si>
  <si>
    <t>1 11 09 044 04 0001 120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</si>
  <si>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(плата за наем жилого помещения)</t>
  </si>
  <si>
    <t>1 11 09 044 04 0002 120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</si>
  <si>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(оплата по концессионному соглашению)</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</si>
  <si>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городских округов, и на землях или земельных участках, государственная собственность на которые не разграничена (плата за предоставление права на размещение и эксплуатацию НТО)</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</si>
  <si>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городских округов, и на землях или земельных участках, государственная собственность на которые не разграничена (плата за установку и эксплуатацию рекламных конструкций)</t>
  </si>
  <si>
    <t>1 11 09080 04 0001 120</t>
  </si>
  <si>
    <t>1 11 09080 04 0002 120</t>
  </si>
  <si>
    <t>Прочие доходы от оказания платных услуг (работ) получателями средств бюджетов городских округов (платные услуги, оказываемые управлением архитектуры и градостроительства по предоставлению сведений и документов, содержащихся в иных государственных реестрах (регистрах))</t>
  </si>
  <si>
    <t>Прочие доходы от оказания платных услуг (работ) получателями средств бюджетов городских округов (платные услуги, оказываемые МКУ "УЭАЗ" по предоставлению в пользование автомобиля общеобразовательным учреждениям)</t>
  </si>
  <si>
    <t>Прочие доходы от оказания платных услуг (работ) получателями средств бюджетов городских округов (платные услуги, оказываемые МКУ "УЭАЗ" по посещению туалетных модулей)</t>
  </si>
  <si>
    <t>Прочие доходы от оказания платных услуг (работ) получателями средств бюджетов городских округов (платные услуги, оказываемые МКУ "Информационные технологии" по комплексному обслуживанию инфраструктуры информационных технологий общеобразовательных организаций)</t>
  </si>
  <si>
    <t>Прочие доходы от оказания платных услуг (работ) получателями средств бюджетов городских округов (платные услуги, оказываемые МКУ "Центр сметного нормирования" по составлению и проверке сметных расчетов)</t>
  </si>
  <si>
    <t>Прочие доходы от оказания платных услуг (работ) получателями средств бюджетов городских округов (платные услуги, оказываемые МКУ "Управление капитального строительства" по строительному надзору)</t>
  </si>
  <si>
    <t>Доходы, поступающие в порядке возмещения расходов, понесенных в связи с эксплуатацией имущества городских округов</t>
  </si>
  <si>
    <t>1 13 01994 04 0500 130</t>
  </si>
  <si>
    <t>1 13 01994 04 0400 130</t>
  </si>
  <si>
    <t>1 13 01994 04 0300 130</t>
  </si>
  <si>
    <t>1 13 01994 04 0240 130</t>
  </si>
  <si>
    <t>1 13 01994 04 0230 130</t>
  </si>
  <si>
    <t>1 13 01994 04 0100 130</t>
  </si>
  <si>
    <t>Доходы бюджетов городских округов от возврата бюджетными учреждениями остатков субсидий прошлых лет (возврат остатков субсидий на иные цели прошлых лет, источником предоставления которых являлись средства местного бюджета)</t>
  </si>
  <si>
    <t>2 18 04010 04 1100 150</t>
  </si>
  <si>
    <t>Прочие доходы от оказания платных услуг (работ) получателями средств бюджетов городских округов (платные услуги, оказываемые МКУ "Служба благоустройства г. Березники" по погребению неизвестных и невостребованных умерших в рамках гарантированного перечня услуг по погребению)</t>
  </si>
  <si>
    <t>1 13 01994 04 0700 130</t>
  </si>
  <si>
    <t>1 17 15020 04 0085 150</t>
  </si>
  <si>
    <t>Инициативные платежи, зачисляемые в бюджеты городских округов (Детская игровая площадка "Веселый островок")</t>
  </si>
  <si>
    <t>Инициативные платежи, зачисляемые в бюджеты городских округов (Детская спортивная площадка "Страна чудес")</t>
  </si>
  <si>
    <t>Инициативные платежи, зачисляемые в бюджеты городских округов (Детская спортивная площадка "Ясная поляна")</t>
  </si>
  <si>
    <t>Инициативные платежи, зачисляемые в бюджеты городских округов (Спортивная площадка "Счастливое детство")</t>
  </si>
  <si>
    <t>Инициативные платежи, зачисляемые в бюджеты городских округов (Ремонт и благоустройство памятника Анике Строганову)</t>
  </si>
  <si>
    <t>1 01 02080 01 3000 110</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</si>
  <si>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(суммы денежных взысканий (штрафов) по соответствующему платежу согласно законодательству Российской Федерации)</t>
  </si>
  <si>
    <t>1 11 09044 04 0003 120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</si>
  <si>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(плата за пользование местом для продажи товаров на сезонных ярмарках)</t>
  </si>
  <si>
    <t>Прочие доходы от оказания платных услуг (работ) получателями средств бюджетов городских округов (платные услуги, оказываемые МКУ "УЭАЗ" по предоставлению операторов аттракционов в рамках договора с МАУ МОК "Парк культуры и отдыха")</t>
  </si>
  <si>
    <t>Прочие доходы от оказания платных услуг (работ) получателями средств бюджетов городских округов (платные услуги, оказываемые МКУ "УЭАЗ" по комплексному обслуживанию зданий детских садов)</t>
  </si>
  <si>
    <t>1 13 01994 04 0210 130</t>
  </si>
  <si>
    <t>1 13 01994 04 0220 130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</si>
  <si>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(плата за право размещения передвижных аттракционов)</t>
  </si>
  <si>
    <t>1 11 09044 04 0004 120</t>
  </si>
  <si>
    <t>1 16 01063 01 0024 140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</si>
  <si>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нарушение установленного федеральным законом запрета курения табака на отдельных территориях, в помещениях и на объектах)</t>
  </si>
  <si>
    <t>1 13 01994 04 0800 130</t>
  </si>
  <si>
    <t>Прочие доходы от оказания платных услуг (работ) получателями средств бюджетов городских округов (прочие платные услуги)</t>
  </si>
  <si>
    <t>1 16 10061 04 0000 140</t>
  </si>
  <si>
    <t>Платежи в целях возмещения убытков, причиненных уклонением от заключения с муниципальным органом городского округа (муниципальным казенным учреждением) муниципального контракта, а также иные денежные средства, подлежащие зачислению в бюджет городского округа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муниципального контракта, финансируемого за счет средств муниципального дорожного фонда)</t>
  </si>
  <si>
    <t>2 19 25232 04 0000 150</t>
  </si>
  <si>
    <t>Возврат остатков субсидий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из бюджетов городских округов</t>
  </si>
  <si>
    <t>Инициативные платежи, зачисляемые в бюджеты городских округов (Благоустройство территории и ремонт памятников на аллее боевой и трудовой славы "Память о героях сохраним для потомков")</t>
  </si>
  <si>
    <t>Инициативные платежи, зачисляемые в бюджеты городских округов (Спортивная площадка "Олимпик")</t>
  </si>
  <si>
    <t>2 02 25242 04 0000 150</t>
  </si>
  <si>
    <t>Субсидии бюджетам городских округов на ликвидацию несанкционированных свалок в границах городов и наиболее опасных объектов накопленного вреда окружающей среде</t>
  </si>
  <si>
    <t>1 17 15020 04 8056 150</t>
  </si>
  <si>
    <t>1 17 15020 04 8057 150</t>
  </si>
  <si>
    <t>Администрация губернатора Пермского края</t>
  </si>
  <si>
    <t>Платежи по искам о возмещении вреда, причиненного окружающей среде, а также платежи, уплачиваемые при добровольном возмещении вреда, причиненного окружающей среде (за исключением вреда, причиненного окружающей среде на особо охраняемых природных территориях, а также вреда, причиненного водным объектам), подлежащие зачислению в бюджет муниципального образования</t>
  </si>
  <si>
    <t>076</t>
  </si>
  <si>
    <t>Федеральное агентство по рыболовству</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</si>
  <si>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вовлечение несовершеннолетнего в употребление алкогольной и спиртосодержащей продукции, новых потенциально опасных психоактивных веществ или одурманивающих веществ)</t>
  </si>
  <si>
    <t>1 16 01063 01 0010 140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</si>
  <si>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пропаганду наркотических средств, психотропных веществ или их прекурсоров, растений, содержащих наркотические средства или психотропные вещества либо их прекурсоры, и их частей, содержащих наркотические средства или психотропные вещества либо их прекурсоры, новых потенциально опасных психоактивных веществ)</t>
  </si>
  <si>
    <t>1 16 01063 01 0013 140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</si>
  <si>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мировыми судьями, комиссиями по делам несовершеннолетних и защите их прав (штрафы за нарушение правил перевозки опасных грузов)</t>
  </si>
  <si>
    <t>1 16 01123 01 0004 140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</si>
  <si>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передачу либо попытку передачи запрещенных предметов лицам, содержащимся в учреждениях уголовно-исполнительной системы или изоляторах временного содержания)</t>
  </si>
  <si>
    <t>1 16 01193 01 0012 140</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</si>
  <si>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 налагаемые мировыми судьями, комиссиями по делам несовершеннолетних и защите их прав (штрафы, установленные Главой 14 КоАП РФ, за нарушение порядка ценообразования)</t>
  </si>
  <si>
    <t>1 16 01333 01 0006 140</t>
  </si>
  <si>
    <t>Исполнение за 2023 г.</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</si>
  <si>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 налагаемые мировыми судьями, комиссиями по делам несовершеннолетних и защите их прав (штрафы, установленные Главой 14 КоАП РФ, за незаконную розничную продажа алкогольной и спиртосодержащей пищевой продукции физическими лицами)</t>
  </si>
  <si>
    <t>1 16 01333 01 0171 140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</si>
  <si>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городским округам</t>
  </si>
  <si>
    <t>1 11 01040 04 0000 120</t>
  </si>
  <si>
    <t>Дотации (гранты) бюджетам городских округов за достижение показателей деятельности органов местного самоуправления</t>
  </si>
  <si>
    <t>2 02 16549 04 0000 150</t>
  </si>
  <si>
    <t>Доходы бюджетов городских округов от возврата иными организациями остатков субсидий прошлых лет (возврат остатков субсидий, источником предоставления которых являлись средства местного бюджета)</t>
  </si>
  <si>
    <t>2 18 04030 04 1100 150</t>
  </si>
  <si>
    <t>Субсидии бюджетам городских округов на развитие сети учреждений культурно-досугового типа</t>
  </si>
  <si>
    <t>2 02 25513 04 0000 150</t>
  </si>
  <si>
    <t>к решению Березниковской городской Думы</t>
  </si>
  <si>
    <t>ФОРМА Г-1</t>
  </si>
  <si>
    <t xml:space="preserve">Исполнение бюджета муниципального образования "Город Березники" Пермского края по кодам классификации доходов бюджета за 2023 год </t>
  </si>
  <si>
    <t>от 29.05.2024 №578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</si>
</sst>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
  </numFmts>
  <fonts count="23" x14ac:knownFonts="1">
    <font>
      <sz val="10"/>
      <name val="Arial"/>
      <charset val="204"/>
    </font>
    <font>
      <sz val="10"/>
      <name val="Arial Cyr"/>
      <charset val="204"/>
    </font>
    <font>
      <sz val="14"/>
      <name val="Times New Roman"/>
      <family val="1"/>
      <charset val="204"/>
    </font>
    <font>
      <sz val="10"/>
      <name val="Arial"/>
      <family val="2"/>
      <charset val="204"/>
    </font>
    <font>
      <b/>
      <sz val="14"/>
      <name val="Times New Roman"/>
      <family val="1"/>
      <charset val="204"/>
    </font>
    <font>
      <sz val="10"/>
      <name val="Times New Roman"/>
      <family val="1"/>
      <charset val="204"/>
    </font>
    <font>
      <sz val="8"/>
      <name val="Times New Roman"/>
      <family val="1"/>
    </font>
    <font>
      <sz val="8"/>
      <name val="Times New Roman"/>
      <family val="1"/>
      <charset val="204"/>
    </font>
    <font>
      <sz val="7"/>
      <name val="Times New Roman"/>
      <family val="1"/>
    </font>
    <font>
      <b/>
      <sz val="10"/>
      <name val="Times New Roman"/>
      <family val="1"/>
    </font>
    <font>
      <b/>
      <sz val="10"/>
      <name val="Arial Cyr"/>
      <charset val="204"/>
    </font>
    <font>
      <sz val="10"/>
      <name val="Times New Roman"/>
      <family val="1"/>
    </font>
    <font>
      <sz val="9"/>
      <name val="Times New Roman"/>
      <family val="1"/>
      <charset val="204"/>
    </font>
    <font>
      <b/>
      <sz val="9"/>
      <name val="Times New Roman"/>
      <family val="1"/>
      <charset val="204"/>
    </font>
    <font>
      <b/>
      <sz val="10"/>
      <name val="Times New Roman"/>
      <family val="1"/>
      <charset val="204"/>
    </font>
    <font>
      <sz val="9"/>
      <name val="Times New Roman"/>
      <family val="1"/>
    </font>
    <font>
      <sz val="11"/>
      <color indexed="8"/>
      <name val="Calibri"/>
      <family val="2"/>
    </font>
    <font>
      <sz val="10"/>
      <name val="Arial"/>
      <family val="2"/>
      <charset val="204"/>
    </font>
    <font>
      <sz val="11"/>
      <color indexed="8"/>
      <name val="Calibri"/>
      <family val="2"/>
      <charset val="204"/>
    </font>
    <font>
      <sz val="10"/>
      <name val="Arial"/>
      <family val="2"/>
      <charset val="204"/>
    </font>
    <font>
      <sz val="10"/>
      <name val="Arial"/>
      <family val="2"/>
      <charset val="204"/>
    </font>
    <font>
      <sz val="10"/>
      <name val="Arial"/>
      <family val="2"/>
      <charset val="204"/>
    </font>
    <font>
      <sz val="12"/>
      <name val="Times New Roman"/>
      <family val="1"/>
      <charset val="204"/>
    </font>
  </fonts>
  <fills count="2">
    <fill>
      <patternFill patternType="none"/>
    </fill>
    <fill>
      <patternFill patternType="gray125"/>
    </fill>
  </fills>
  <borders count="14">
    <border>
      <left/>
      <right/>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top style="hair">
        <color indexed="64"/>
      </top>
      <bottom style="hair">
        <color indexed="64"/>
      </bottom>
      <diagonal/>
    </border>
  </borders>
  <cellStyleXfs count="20">
    <xf numFmtId="0" fontId="0" fillId="0" borderId="0"/>
    <xf numFmtId="0" fontId="1" fillId="0" borderId="0"/>
    <xf numFmtId="0" fontId="1" fillId="0" borderId="0"/>
    <xf numFmtId="0" fontId="1" fillId="0" borderId="0"/>
    <xf numFmtId="0" fontId="3" fillId="0" borderId="0"/>
    <xf numFmtId="0" fontId="16" fillId="0" borderId="0"/>
    <xf numFmtId="0" fontId="17" fillId="0" borderId="0"/>
    <xf numFmtId="0" fontId="17" fillId="0" borderId="0"/>
    <xf numFmtId="0" fontId="17" fillId="0" borderId="0"/>
    <xf numFmtId="0" fontId="17"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9" fillId="0" borderId="0"/>
    <xf numFmtId="0" fontId="20" fillId="0" borderId="0"/>
    <xf numFmtId="0" fontId="21" fillId="0" borderId="0"/>
  </cellStyleXfs>
  <cellXfs count="66">
    <xf numFmtId="0" fontId="0" fillId="0" borderId="0" xfId="0"/>
    <xf numFmtId="49" fontId="6" fillId="0" borderId="8" xfId="0" applyNumberFormat="1" applyFont="1" applyFill="1" applyBorder="1" applyAlignment="1">
      <alignment horizontal="center" vertical="center" wrapText="1"/>
    </xf>
    <xf numFmtId="49" fontId="8" fillId="0" borderId="8" xfId="0" applyNumberFormat="1" applyFont="1" applyFill="1" applyBorder="1" applyAlignment="1">
      <alignment horizontal="center" vertical="top" wrapText="1"/>
    </xf>
    <xf numFmtId="49" fontId="9" fillId="0" borderId="8" xfId="0" applyNumberFormat="1" applyFont="1" applyFill="1" applyBorder="1" applyAlignment="1">
      <alignment horizontal="center" vertical="top" wrapText="1"/>
    </xf>
    <xf numFmtId="0" fontId="9" fillId="0" borderId="8" xfId="0" applyFont="1" applyFill="1" applyBorder="1" applyAlignment="1">
      <alignment horizontal="left" vertical="top" wrapText="1"/>
    </xf>
    <xf numFmtId="0" fontId="9" fillId="0" borderId="8" xfId="0" applyFont="1" applyFill="1" applyBorder="1" applyAlignment="1">
      <alignment horizontal="center" vertical="top" wrapText="1"/>
    </xf>
    <xf numFmtId="164" fontId="9" fillId="0" borderId="8" xfId="0" applyNumberFormat="1" applyFont="1" applyFill="1" applyBorder="1" applyAlignment="1">
      <alignment horizontal="right" vertical="top" wrapText="1"/>
    </xf>
    <xf numFmtId="0" fontId="10" fillId="0" borderId="0" xfId="1" applyFont="1"/>
    <xf numFmtId="49" fontId="11" fillId="0" borderId="8" xfId="0" applyNumberFormat="1" applyFont="1" applyFill="1" applyBorder="1" applyAlignment="1">
      <alignment horizontal="center" vertical="top" wrapText="1"/>
    </xf>
    <xf numFmtId="0" fontId="12" fillId="0" borderId="8" xfId="2" applyFont="1" applyFill="1" applyBorder="1" applyAlignment="1">
      <alignment horizontal="left" vertical="top"/>
    </xf>
    <xf numFmtId="0" fontId="11" fillId="0" borderId="8" xfId="0" applyFont="1" applyFill="1" applyBorder="1" applyAlignment="1">
      <alignment horizontal="left" vertical="top" wrapText="1"/>
    </xf>
    <xf numFmtId="164" fontId="11" fillId="0" borderId="8" xfId="0" applyNumberFormat="1" applyFont="1" applyFill="1" applyBorder="1" applyAlignment="1">
      <alignment horizontal="right" vertical="top" wrapText="1"/>
    </xf>
    <xf numFmtId="0" fontId="5" fillId="0" borderId="8" xfId="0" applyFont="1" applyFill="1" applyBorder="1" applyAlignment="1">
      <alignment vertical="top" wrapText="1"/>
    </xf>
    <xf numFmtId="164" fontId="5" fillId="0" borderId="8" xfId="0" applyNumberFormat="1" applyFont="1" applyFill="1" applyBorder="1" applyAlignment="1">
      <alignment horizontal="right" vertical="top" wrapText="1"/>
    </xf>
    <xf numFmtId="3" fontId="12" fillId="0" borderId="8" xfId="2" applyNumberFormat="1" applyFont="1" applyFill="1" applyBorder="1" applyAlignment="1">
      <alignment horizontal="left" vertical="top"/>
    </xf>
    <xf numFmtId="0" fontId="5" fillId="0" borderId="8" xfId="0" applyFont="1" applyFill="1" applyBorder="1" applyAlignment="1">
      <alignment horizontal="left" vertical="top" wrapText="1"/>
    </xf>
    <xf numFmtId="0" fontId="13" fillId="0" borderId="8" xfId="2" applyFont="1" applyFill="1" applyBorder="1" applyAlignment="1">
      <alignment horizontal="left" vertical="top"/>
    </xf>
    <xf numFmtId="164" fontId="14" fillId="0" borderId="8" xfId="0" applyNumberFormat="1" applyFont="1" applyFill="1" applyBorder="1" applyAlignment="1">
      <alignment horizontal="right" vertical="top" wrapText="1"/>
    </xf>
    <xf numFmtId="0" fontId="1" fillId="0" borderId="0" xfId="1" applyFont="1"/>
    <xf numFmtId="49" fontId="5" fillId="0" borderId="8" xfId="0" applyNumberFormat="1" applyFont="1" applyFill="1" applyBorder="1" applyAlignment="1">
      <alignment horizontal="center" vertical="top" wrapText="1"/>
    </xf>
    <xf numFmtId="0" fontId="11" fillId="0" borderId="8" xfId="0" applyFont="1" applyFill="1" applyBorder="1" applyAlignment="1">
      <alignment vertical="top" wrapText="1"/>
    </xf>
    <xf numFmtId="49" fontId="14" fillId="0" borderId="8" xfId="0" applyNumberFormat="1" applyFont="1" applyFill="1" applyBorder="1" applyAlignment="1">
      <alignment horizontal="center" vertical="top" wrapText="1"/>
    </xf>
    <xf numFmtId="3" fontId="15" fillId="0" borderId="8" xfId="2" applyNumberFormat="1" applyFont="1" applyFill="1" applyBorder="1" applyAlignment="1">
      <alignment horizontal="left" vertical="top"/>
    </xf>
    <xf numFmtId="0" fontId="15" fillId="0" borderId="8" xfId="2" applyFont="1" applyFill="1" applyBorder="1" applyAlignment="1">
      <alignment horizontal="left" vertical="top"/>
    </xf>
    <xf numFmtId="0" fontId="14" fillId="0" borderId="8" xfId="0" applyFont="1" applyFill="1" applyBorder="1" applyAlignment="1">
      <alignment horizontal="left" vertical="top" wrapText="1"/>
    </xf>
    <xf numFmtId="0" fontId="14" fillId="0" borderId="8" xfId="0" applyFont="1" applyFill="1" applyBorder="1" applyAlignment="1">
      <alignment horizontal="center" vertical="top" wrapText="1"/>
    </xf>
    <xf numFmtId="3" fontId="12" fillId="0" borderId="8" xfId="2" applyNumberFormat="1" applyFont="1" applyBorder="1" applyAlignment="1">
      <alignment horizontal="left" vertical="top"/>
    </xf>
    <xf numFmtId="0" fontId="5" fillId="0" borderId="8" xfId="0" applyFont="1" applyBorder="1" applyAlignment="1">
      <alignment horizontal="left" vertical="top" wrapText="1"/>
    </xf>
    <xf numFmtId="0" fontId="11" fillId="0" borderId="8" xfId="0" applyFont="1" applyBorder="1" applyAlignment="1">
      <alignment vertical="top" wrapText="1"/>
    </xf>
    <xf numFmtId="3" fontId="15" fillId="0" borderId="8" xfId="2" applyNumberFormat="1" applyFont="1" applyBorder="1" applyAlignment="1">
      <alignment horizontal="left" vertical="top"/>
    </xf>
    <xf numFmtId="0" fontId="12" fillId="0" borderId="8" xfId="2" applyFont="1" applyBorder="1" applyAlignment="1">
      <alignment horizontal="left" vertical="top"/>
    </xf>
    <xf numFmtId="0" fontId="15" fillId="0" borderId="8" xfId="2" applyFont="1" applyBorder="1" applyAlignment="1">
      <alignment horizontal="left" vertical="top"/>
    </xf>
    <xf numFmtId="0" fontId="5" fillId="0" borderId="8" xfId="0" applyFont="1" applyBorder="1" applyAlignment="1">
      <alignment vertical="top" wrapText="1"/>
    </xf>
    <xf numFmtId="0" fontId="11" fillId="0" borderId="8" xfId="0" applyFont="1" applyBorder="1" applyAlignment="1">
      <alignment horizontal="left" vertical="top" wrapText="1"/>
    </xf>
    <xf numFmtId="49" fontId="12" fillId="0" borderId="13" xfId="0" applyNumberFormat="1" applyFont="1" applyBorder="1" applyAlignment="1" applyProtection="1">
      <alignment horizontal="left" vertical="center" wrapText="1"/>
    </xf>
    <xf numFmtId="49" fontId="5" fillId="0" borderId="8" xfId="0" applyNumberFormat="1" applyFont="1" applyBorder="1" applyAlignment="1" applyProtection="1">
      <alignment horizontal="left" vertical="center" wrapText="1"/>
    </xf>
    <xf numFmtId="49" fontId="11" fillId="0" borderId="12" xfId="0" applyNumberFormat="1" applyFont="1" applyFill="1" applyBorder="1" applyAlignment="1">
      <alignment horizontal="center" vertical="top" wrapText="1"/>
    </xf>
    <xf numFmtId="0" fontId="15" fillId="0" borderId="5" xfId="2" applyFont="1" applyBorder="1" applyAlignment="1">
      <alignment horizontal="left" vertical="top"/>
    </xf>
    <xf numFmtId="165" fontId="5" fillId="0" borderId="8" xfId="0" applyNumberFormat="1" applyFont="1" applyBorder="1" applyAlignment="1" applyProtection="1">
      <alignment horizontal="left" vertical="center" wrapText="1"/>
    </xf>
    <xf numFmtId="165" fontId="5" fillId="0" borderId="12" xfId="0" applyNumberFormat="1" applyFont="1" applyBorder="1" applyAlignment="1" applyProtection="1">
      <alignment horizontal="left" vertical="center" wrapText="1"/>
    </xf>
    <xf numFmtId="49" fontId="12" fillId="0" borderId="5" xfId="0" applyNumberFormat="1" applyFont="1" applyBorder="1" applyAlignment="1" applyProtection="1">
      <alignment horizontal="left" vertical="top" wrapText="1"/>
    </xf>
    <xf numFmtId="49" fontId="12" fillId="0" borderId="0" xfId="0" applyNumberFormat="1" applyFont="1" applyBorder="1" applyAlignment="1" applyProtection="1">
      <alignment horizontal="left" vertical="top" wrapText="1"/>
    </xf>
    <xf numFmtId="0" fontId="1" fillId="0" borderId="0" xfId="1" applyFont="1" applyFill="1"/>
    <xf numFmtId="2" fontId="1" fillId="0" borderId="0" xfId="1" applyNumberFormat="1" applyFont="1"/>
    <xf numFmtId="164" fontId="1" fillId="0" borderId="0" xfId="1" applyNumberFormat="1" applyFont="1"/>
    <xf numFmtId="0" fontId="1" fillId="0" borderId="0" xfId="1" applyFont="1" applyAlignment="1">
      <alignment horizontal="center"/>
    </xf>
    <xf numFmtId="49" fontId="12" fillId="0" borderId="8" xfId="0" applyNumberFormat="1" applyFont="1" applyBorder="1" applyAlignment="1" applyProtection="1">
      <alignment horizontal="left" vertical="top" wrapText="1"/>
    </xf>
    <xf numFmtId="0" fontId="2" fillId="0" borderId="0" xfId="1" applyFont="1" applyAlignment="1">
      <alignment horizontal="right"/>
    </xf>
    <xf numFmtId="0" fontId="2" fillId="0" borderId="0" xfId="2" applyFont="1" applyFill="1" applyAlignment="1">
      <alignment horizontal="right"/>
    </xf>
    <xf numFmtId="0" fontId="2" fillId="0" borderId="0" xfId="0" applyFont="1" applyAlignment="1">
      <alignment horizontal="right"/>
    </xf>
    <xf numFmtId="0" fontId="4" fillId="0" borderId="0" xfId="1" applyFont="1" applyAlignment="1">
      <alignment horizontal="center" wrapText="1"/>
    </xf>
    <xf numFmtId="0" fontId="22" fillId="0" borderId="0" xfId="2" applyFont="1" applyFill="1" applyAlignment="1">
      <alignment horizontal="right" wrapText="1"/>
    </xf>
    <xf numFmtId="0" fontId="2" fillId="0" borderId="0" xfId="2" applyFont="1" applyFill="1" applyAlignment="1">
      <alignment horizontal="right"/>
    </xf>
    <xf numFmtId="0" fontId="2" fillId="0" borderId="0" xfId="0" applyFont="1" applyAlignment="1">
      <alignment horizontal="right"/>
    </xf>
    <xf numFmtId="0" fontId="5" fillId="0" borderId="1" xfId="1" applyFont="1" applyFill="1" applyBorder="1" applyAlignment="1">
      <alignment horizontal="right"/>
    </xf>
    <xf numFmtId="0" fontId="5" fillId="0" borderId="1" xfId="0" applyFont="1" applyBorder="1" applyAlignment="1">
      <alignment horizontal="right"/>
    </xf>
    <xf numFmtId="49" fontId="6" fillId="0" borderId="2" xfId="0" applyNumberFormat="1" applyFont="1" applyFill="1" applyBorder="1" applyAlignment="1">
      <alignment horizontal="center" vertical="center" wrapText="1"/>
    </xf>
    <xf numFmtId="49" fontId="6" fillId="0" borderId="3" xfId="0" applyNumberFormat="1" applyFont="1" applyFill="1" applyBorder="1" applyAlignment="1">
      <alignment horizontal="center" vertical="center" wrapText="1"/>
    </xf>
    <xf numFmtId="49" fontId="6" fillId="0" borderId="9" xfId="0" applyNumberFormat="1" applyFont="1" applyFill="1" applyBorder="1" applyAlignment="1">
      <alignment horizontal="center" vertical="center" wrapText="1"/>
    </xf>
    <xf numFmtId="49" fontId="6" fillId="0" borderId="10" xfId="0" applyNumberFormat="1" applyFont="1" applyFill="1" applyBorder="1" applyAlignment="1">
      <alignment horizontal="center" vertical="center" wrapText="1"/>
    </xf>
    <xf numFmtId="49" fontId="6" fillId="0" borderId="4" xfId="0" applyNumberFormat="1" applyFont="1" applyFill="1" applyBorder="1" applyAlignment="1">
      <alignment horizontal="center" vertical="center" wrapText="1"/>
    </xf>
    <xf numFmtId="49" fontId="6" fillId="0" borderId="11" xfId="0" applyNumberFormat="1" applyFont="1" applyFill="1" applyBorder="1" applyAlignment="1">
      <alignment horizontal="center" vertical="center" wrapText="1"/>
    </xf>
    <xf numFmtId="49" fontId="6" fillId="0" borderId="12" xfId="0" applyNumberFormat="1" applyFont="1" applyFill="1" applyBorder="1" applyAlignment="1">
      <alignment horizontal="center" vertical="center" wrapText="1"/>
    </xf>
    <xf numFmtId="3" fontId="7" fillId="0" borderId="5" xfId="3" applyNumberFormat="1" applyFont="1" applyFill="1" applyBorder="1" applyAlignment="1">
      <alignment horizontal="center" vertical="top" wrapText="1"/>
    </xf>
    <xf numFmtId="3" fontId="7" fillId="0" borderId="6" xfId="3" applyNumberFormat="1" applyFont="1" applyFill="1" applyBorder="1" applyAlignment="1">
      <alignment horizontal="center" vertical="top" wrapText="1"/>
    </xf>
    <xf numFmtId="3" fontId="7" fillId="0" borderId="7" xfId="3" applyNumberFormat="1" applyFont="1" applyFill="1" applyBorder="1" applyAlignment="1">
      <alignment horizontal="center" vertical="top" wrapText="1"/>
    </xf>
  </cellXfs>
  <cellStyles count="20">
    <cellStyle name="Normal" xfId="5"/>
    <cellStyle name="Обычный" xfId="0" builtinId="0"/>
    <cellStyle name="Обычный 10" xfId="6"/>
    <cellStyle name="Обычный 11" xfId="7"/>
    <cellStyle name="Обычный 12" xfId="8"/>
    <cellStyle name="Обычный 13" xfId="9"/>
    <cellStyle name="Обычный 14" xfId="17"/>
    <cellStyle name="Обычный 15" xfId="18"/>
    <cellStyle name="Обычный 16" xfId="19"/>
    <cellStyle name="Обычный 2" xfId="10"/>
    <cellStyle name="Обычный 3" xfId="4"/>
    <cellStyle name="Обычный 4" xfId="11"/>
    <cellStyle name="Обычный 5" xfId="12"/>
    <cellStyle name="Обычный 6" xfId="13"/>
    <cellStyle name="Обычный 7" xfId="14"/>
    <cellStyle name="Обычный 8" xfId="15"/>
    <cellStyle name="Обычный 9" xfId="16"/>
    <cellStyle name="Обычный_Исп9м-в2005г." xfId="3"/>
    <cellStyle name="Обычный_Книга3" xfId="1"/>
    <cellStyle name="Обычный_Покварталь." xfId="2"/>
  </cellStyles>
  <dxfs count="0"/>
  <tableStyles count="0" defaultTableStyle="TableStyleMedium2" defaultPivotStyle="PivotStyleLight16"/>
  <colors>
    <mruColors>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62"/>
  <sheetViews>
    <sheetView tabSelected="1" zoomScaleNormal="100" workbookViewId="0">
      <pane xSplit="3" ySplit="11" topLeftCell="D256" activePane="bottomRight" state="frozen"/>
      <selection pane="topRight" activeCell="D1" sqref="D1"/>
      <selection pane="bottomLeft" activeCell="A11" sqref="A11"/>
      <selection pane="bottomRight" activeCell="J6" sqref="J6"/>
    </sheetView>
  </sheetViews>
  <sheetFormatPr defaultColWidth="9.140625" defaultRowHeight="12.75" x14ac:dyDescent="0.2"/>
  <cols>
    <col min="1" max="1" width="8.28515625" style="18" customWidth="1"/>
    <col min="2" max="2" width="20.42578125" style="18" customWidth="1"/>
    <col min="3" max="3" width="68.5703125" style="18" customWidth="1"/>
    <col min="4" max="4" width="10.7109375" style="18" customWidth="1"/>
    <col min="5" max="5" width="10.85546875" style="18" customWidth="1"/>
    <col min="6" max="6" width="11.42578125" style="18" customWidth="1"/>
    <col min="7" max="7" width="12.28515625" style="18" customWidth="1"/>
    <col min="8" max="8" width="17.42578125" style="18" customWidth="1"/>
    <col min="9" max="10" width="9.140625" style="18" customWidth="1"/>
    <col min="11" max="15" width="9.140625" style="18"/>
    <col min="16" max="16" width="9.140625" style="18" customWidth="1"/>
    <col min="17" max="16384" width="9.140625" style="18"/>
  </cols>
  <sheetData>
    <row r="1" spans="1:7" ht="15.75" customHeight="1" x14ac:dyDescent="0.25">
      <c r="D1" s="51" t="s">
        <v>0</v>
      </c>
      <c r="E1" s="51"/>
      <c r="F1" s="51"/>
      <c r="G1" s="51"/>
    </row>
    <row r="2" spans="1:7" ht="15.75" customHeight="1" x14ac:dyDescent="0.25">
      <c r="D2" s="51" t="s">
        <v>631</v>
      </c>
      <c r="E2" s="51"/>
      <c r="F2" s="51"/>
      <c r="G2" s="51"/>
    </row>
    <row r="3" spans="1:7" ht="15.75" customHeight="1" x14ac:dyDescent="0.25">
      <c r="D3" s="51" t="s">
        <v>634</v>
      </c>
      <c r="E3" s="51"/>
      <c r="F3" s="51"/>
      <c r="G3" s="51"/>
    </row>
    <row r="4" spans="1:7" ht="17.45" customHeight="1" x14ac:dyDescent="0.3">
      <c r="D4" s="47"/>
      <c r="E4" s="48"/>
      <c r="F4" s="49"/>
      <c r="G4" s="49"/>
    </row>
    <row r="5" spans="1:7" ht="18.75" x14ac:dyDescent="0.3">
      <c r="D5" s="52" t="s">
        <v>632</v>
      </c>
      <c r="E5" s="53"/>
      <c r="F5" s="53"/>
      <c r="G5" s="53"/>
    </row>
    <row r="6" spans="1:7" ht="48.75" customHeight="1" x14ac:dyDescent="0.3">
      <c r="A6" s="50" t="s">
        <v>633</v>
      </c>
      <c r="B6" s="50"/>
      <c r="C6" s="50"/>
      <c r="D6" s="50"/>
      <c r="E6" s="50"/>
      <c r="F6" s="50"/>
      <c r="G6" s="50"/>
    </row>
    <row r="7" spans="1:7" ht="13.15" customHeight="1" x14ac:dyDescent="0.2">
      <c r="E7" s="54" t="s">
        <v>1</v>
      </c>
      <c r="F7" s="55"/>
      <c r="G7" s="55"/>
    </row>
    <row r="8" spans="1:7" ht="12.75" customHeight="1" x14ac:dyDescent="0.2">
      <c r="A8" s="56" t="s">
        <v>2</v>
      </c>
      <c r="B8" s="57"/>
      <c r="C8" s="60" t="s">
        <v>3</v>
      </c>
      <c r="D8" s="63" t="s">
        <v>620</v>
      </c>
      <c r="E8" s="64"/>
      <c r="F8" s="64"/>
      <c r="G8" s="65"/>
    </row>
    <row r="9" spans="1:7" s="42" customFormat="1" ht="4.5" customHeight="1" x14ac:dyDescent="0.2">
      <c r="A9" s="58"/>
      <c r="B9" s="59"/>
      <c r="C9" s="61"/>
      <c r="D9" s="60" t="s">
        <v>4</v>
      </c>
      <c r="E9" s="60" t="s">
        <v>5</v>
      </c>
      <c r="F9" s="60" t="s">
        <v>6</v>
      </c>
      <c r="G9" s="60" t="s">
        <v>7</v>
      </c>
    </row>
    <row r="10" spans="1:7" s="42" customFormat="1" ht="57.6" customHeight="1" x14ac:dyDescent="0.2">
      <c r="A10" s="1" t="s">
        <v>8</v>
      </c>
      <c r="B10" s="1" t="s">
        <v>9</v>
      </c>
      <c r="C10" s="62"/>
      <c r="D10" s="62"/>
      <c r="E10" s="62"/>
      <c r="F10" s="62"/>
      <c r="G10" s="62"/>
    </row>
    <row r="11" spans="1:7" s="42" customFormat="1" ht="9" customHeight="1" x14ac:dyDescent="0.2">
      <c r="A11" s="2" t="s">
        <v>10</v>
      </c>
      <c r="B11" s="2" t="s">
        <v>11</v>
      </c>
      <c r="C11" s="2" t="s">
        <v>12</v>
      </c>
      <c r="D11" s="2" t="s">
        <v>13</v>
      </c>
      <c r="E11" s="2" t="s">
        <v>14</v>
      </c>
      <c r="F11" s="2" t="s">
        <v>15</v>
      </c>
      <c r="G11" s="2" t="s">
        <v>16</v>
      </c>
    </row>
    <row r="12" spans="1:7" s="7" customFormat="1" ht="13.15" customHeight="1" x14ac:dyDescent="0.2">
      <c r="A12" s="3" t="s">
        <v>17</v>
      </c>
      <c r="B12" s="4" t="s">
        <v>18</v>
      </c>
      <c r="C12" s="5" t="s">
        <v>19</v>
      </c>
      <c r="D12" s="6">
        <f>SUM(D14:D18)</f>
        <v>131837.49999999997</v>
      </c>
      <c r="E12" s="6">
        <f>SUM(E13:E19)</f>
        <v>168837.49999999997</v>
      </c>
      <c r="F12" s="6">
        <f>SUM(F13:F19)</f>
        <v>173285.89999999997</v>
      </c>
      <c r="G12" s="6">
        <f>F12/E12*100</f>
        <v>102.63472273635892</v>
      </c>
    </row>
    <row r="13" spans="1:7" ht="30" customHeight="1" x14ac:dyDescent="0.2">
      <c r="A13" s="8" t="s">
        <v>17</v>
      </c>
      <c r="B13" s="9" t="s">
        <v>514</v>
      </c>
      <c r="C13" s="10" t="s">
        <v>515</v>
      </c>
      <c r="D13" s="11">
        <v>0</v>
      </c>
      <c r="E13" s="11">
        <v>0</v>
      </c>
      <c r="F13" s="11">
        <v>1.2</v>
      </c>
      <c r="G13" s="11"/>
    </row>
    <row r="14" spans="1:7" ht="41.45" customHeight="1" x14ac:dyDescent="0.2">
      <c r="A14" s="8" t="s">
        <v>17</v>
      </c>
      <c r="B14" s="9" t="s">
        <v>20</v>
      </c>
      <c r="C14" s="10" t="s">
        <v>21</v>
      </c>
      <c r="D14" s="11">
        <v>2096.8000000000002</v>
      </c>
      <c r="E14" s="11">
        <v>2096.8000000000002</v>
      </c>
      <c r="F14" s="11">
        <v>5253.9</v>
      </c>
      <c r="G14" s="11">
        <f t="shared" ref="G14:G74" si="0">F14/E14*100</f>
        <v>250.56753147653566</v>
      </c>
    </row>
    <row r="15" spans="1:7" ht="39.6" customHeight="1" x14ac:dyDescent="0.2">
      <c r="A15" s="8" t="s">
        <v>17</v>
      </c>
      <c r="B15" s="9" t="s">
        <v>22</v>
      </c>
      <c r="C15" s="10" t="s">
        <v>23</v>
      </c>
      <c r="D15" s="11">
        <v>113430.9</v>
      </c>
      <c r="E15" s="11">
        <v>150430.9</v>
      </c>
      <c r="F15" s="11">
        <v>151020.1</v>
      </c>
      <c r="G15" s="11">
        <f t="shared" si="0"/>
        <v>100.39167484871791</v>
      </c>
    </row>
    <row r="16" spans="1:7" ht="39.6" customHeight="1" x14ac:dyDescent="0.2">
      <c r="A16" s="8" t="s">
        <v>17</v>
      </c>
      <c r="B16" s="9" t="s">
        <v>24</v>
      </c>
      <c r="C16" s="10" t="s">
        <v>225</v>
      </c>
      <c r="D16" s="11">
        <v>12221.9</v>
      </c>
      <c r="E16" s="11">
        <v>12221.9</v>
      </c>
      <c r="F16" s="11">
        <v>13516.8</v>
      </c>
      <c r="G16" s="11">
        <f t="shared" si="0"/>
        <v>110.59491568414077</v>
      </c>
    </row>
    <row r="17" spans="1:7" ht="39.6" customHeight="1" x14ac:dyDescent="0.2">
      <c r="A17" s="8" t="s">
        <v>17</v>
      </c>
      <c r="B17" s="9" t="s">
        <v>227</v>
      </c>
      <c r="C17" s="10" t="s">
        <v>228</v>
      </c>
      <c r="D17" s="11">
        <v>4072.5</v>
      </c>
      <c r="E17" s="11">
        <v>4072.5</v>
      </c>
      <c r="F17" s="11">
        <v>3385.8</v>
      </c>
      <c r="G17" s="11">
        <f t="shared" si="0"/>
        <v>83.138121546961329</v>
      </c>
    </row>
    <row r="18" spans="1:7" ht="52.9" customHeight="1" x14ac:dyDescent="0.2">
      <c r="A18" s="8" t="s">
        <v>17</v>
      </c>
      <c r="B18" s="9" t="s">
        <v>25</v>
      </c>
      <c r="C18" s="12" t="s">
        <v>26</v>
      </c>
      <c r="D18" s="11">
        <v>15.4</v>
      </c>
      <c r="E18" s="11">
        <v>15.4</v>
      </c>
      <c r="F18" s="11">
        <v>5.3</v>
      </c>
      <c r="G18" s="11">
        <f t="shared" si="0"/>
        <v>34.415584415584419</v>
      </c>
    </row>
    <row r="19" spans="1:7" ht="66" customHeight="1" x14ac:dyDescent="0.2">
      <c r="A19" s="8" t="s">
        <v>17</v>
      </c>
      <c r="B19" s="9" t="s">
        <v>314</v>
      </c>
      <c r="C19" s="12" t="s">
        <v>607</v>
      </c>
      <c r="D19" s="11">
        <v>0</v>
      </c>
      <c r="E19" s="11">
        <v>0</v>
      </c>
      <c r="F19" s="11">
        <v>102.8</v>
      </c>
      <c r="G19" s="11"/>
    </row>
    <row r="20" spans="1:7" s="7" customFormat="1" ht="16.5" customHeight="1" x14ac:dyDescent="0.2">
      <c r="A20" s="3" t="s">
        <v>608</v>
      </c>
      <c r="B20" s="9"/>
      <c r="C20" s="5" t="s">
        <v>609</v>
      </c>
      <c r="D20" s="6">
        <f>SUM(D21:D21)</f>
        <v>0</v>
      </c>
      <c r="E20" s="6">
        <f>SUM(E21:E21)</f>
        <v>0</v>
      </c>
      <c r="F20" s="6">
        <f>SUM(F21:F21)</f>
        <v>9427.1</v>
      </c>
      <c r="G20" s="6"/>
    </row>
    <row r="21" spans="1:7" ht="69" customHeight="1" x14ac:dyDescent="0.2">
      <c r="A21" s="8" t="s">
        <v>608</v>
      </c>
      <c r="B21" s="9" t="s">
        <v>314</v>
      </c>
      <c r="C21" s="10" t="s">
        <v>607</v>
      </c>
      <c r="D21" s="11">
        <v>0</v>
      </c>
      <c r="E21" s="11">
        <v>0</v>
      </c>
      <c r="F21" s="11">
        <v>9427.1</v>
      </c>
      <c r="G21" s="11"/>
    </row>
    <row r="22" spans="1:7" s="7" customFormat="1" ht="13.15" hidden="1" customHeight="1" x14ac:dyDescent="0.2">
      <c r="A22" s="3" t="s">
        <v>29</v>
      </c>
      <c r="B22" s="9" t="s">
        <v>18</v>
      </c>
      <c r="C22" s="5" t="s">
        <v>30</v>
      </c>
      <c r="D22" s="6">
        <f>D24+D23</f>
        <v>0</v>
      </c>
      <c r="E22" s="6">
        <f>E24+E23</f>
        <v>0</v>
      </c>
      <c r="F22" s="6">
        <f t="shared" ref="F22" si="1">F24+F23</f>
        <v>0</v>
      </c>
      <c r="G22" s="6"/>
    </row>
    <row r="23" spans="1:7" ht="45.6" hidden="1" customHeight="1" x14ac:dyDescent="0.2">
      <c r="A23" s="8" t="s">
        <v>29</v>
      </c>
      <c r="B23" s="9" t="s">
        <v>31</v>
      </c>
      <c r="C23" s="10" t="s">
        <v>32</v>
      </c>
      <c r="D23" s="11"/>
      <c r="E23" s="11">
        <v>0</v>
      </c>
      <c r="F23" s="11"/>
      <c r="G23" s="11"/>
    </row>
    <row r="24" spans="1:7" ht="54.6" hidden="1" customHeight="1" x14ac:dyDescent="0.2">
      <c r="A24" s="8" t="s">
        <v>29</v>
      </c>
      <c r="B24" s="9" t="s">
        <v>27</v>
      </c>
      <c r="C24" s="10" t="s">
        <v>28</v>
      </c>
      <c r="D24" s="11"/>
      <c r="E24" s="11">
        <v>0</v>
      </c>
      <c r="F24" s="11"/>
      <c r="G24" s="11"/>
    </row>
    <row r="25" spans="1:7" s="7" customFormat="1" ht="26.45" customHeight="1" x14ac:dyDescent="0.2">
      <c r="A25" s="3" t="s">
        <v>33</v>
      </c>
      <c r="B25" s="9" t="s">
        <v>18</v>
      </c>
      <c r="C25" s="5" t="s">
        <v>34</v>
      </c>
      <c r="D25" s="6">
        <f>SUM(D26:D26)</f>
        <v>0</v>
      </c>
      <c r="E25" s="6">
        <f>SUM(E26:E26)</f>
        <v>0</v>
      </c>
      <c r="F25" s="6">
        <f>SUM(F26:F26)</f>
        <v>-9.5</v>
      </c>
      <c r="G25" s="6"/>
    </row>
    <row r="26" spans="1:7" ht="92.25" customHeight="1" x14ac:dyDescent="0.2">
      <c r="A26" s="19" t="s">
        <v>33</v>
      </c>
      <c r="B26" s="14" t="s">
        <v>304</v>
      </c>
      <c r="C26" s="15" t="s">
        <v>303</v>
      </c>
      <c r="D26" s="11">
        <v>0</v>
      </c>
      <c r="E26" s="11">
        <v>0</v>
      </c>
      <c r="F26" s="11">
        <v>-9.5</v>
      </c>
      <c r="G26" s="11"/>
    </row>
    <row r="27" spans="1:7" s="7" customFormat="1" ht="13.9" hidden="1" customHeight="1" x14ac:dyDescent="0.2">
      <c r="A27" s="3" t="s">
        <v>37</v>
      </c>
      <c r="B27" s="9" t="s">
        <v>18</v>
      </c>
      <c r="C27" s="5" t="s">
        <v>38</v>
      </c>
      <c r="D27" s="6">
        <f>D28</f>
        <v>0</v>
      </c>
      <c r="E27" s="6">
        <f t="shared" ref="E27:F27" si="2">E28</f>
        <v>0</v>
      </c>
      <c r="F27" s="6">
        <f t="shared" si="2"/>
        <v>0</v>
      </c>
      <c r="G27" s="6" t="e">
        <f t="shared" si="0"/>
        <v>#DIV/0!</v>
      </c>
    </row>
    <row r="28" spans="1:7" ht="89.25" hidden="1" x14ac:dyDescent="0.2">
      <c r="A28" s="8" t="s">
        <v>37</v>
      </c>
      <c r="B28" s="9" t="s">
        <v>304</v>
      </c>
      <c r="C28" s="10" t="s">
        <v>303</v>
      </c>
      <c r="D28" s="11">
        <v>0</v>
      </c>
      <c r="E28" s="11">
        <v>0</v>
      </c>
      <c r="F28" s="11">
        <v>0</v>
      </c>
      <c r="G28" s="11" t="e">
        <f t="shared" si="0"/>
        <v>#DIV/0!</v>
      </c>
    </row>
    <row r="29" spans="1:7" s="7" customFormat="1" ht="13.15" hidden="1" customHeight="1" x14ac:dyDescent="0.2">
      <c r="A29" s="3" t="s">
        <v>40</v>
      </c>
      <c r="B29" s="9" t="s">
        <v>18</v>
      </c>
      <c r="C29" s="5" t="s">
        <v>41</v>
      </c>
      <c r="D29" s="6">
        <f t="shared" ref="D29:F29" si="3">D30</f>
        <v>0</v>
      </c>
      <c r="E29" s="6">
        <f t="shared" si="3"/>
        <v>0</v>
      </c>
      <c r="F29" s="6">
        <f t="shared" si="3"/>
        <v>0</v>
      </c>
      <c r="G29" s="6" t="e">
        <f t="shared" si="0"/>
        <v>#DIV/0!</v>
      </c>
    </row>
    <row r="30" spans="1:7" ht="89.25" hidden="1" x14ac:dyDescent="0.2">
      <c r="A30" s="8" t="s">
        <v>40</v>
      </c>
      <c r="B30" s="14" t="s">
        <v>304</v>
      </c>
      <c r="C30" s="15" t="s">
        <v>303</v>
      </c>
      <c r="D30" s="11">
        <v>0</v>
      </c>
      <c r="E30" s="11">
        <v>0</v>
      </c>
      <c r="F30" s="11">
        <v>0</v>
      </c>
      <c r="G30" s="11" t="e">
        <f t="shared" si="0"/>
        <v>#DIV/0!</v>
      </c>
    </row>
    <row r="31" spans="1:7" ht="26.45" hidden="1" customHeight="1" x14ac:dyDescent="0.2">
      <c r="A31" s="3" t="s">
        <v>42</v>
      </c>
      <c r="B31" s="9" t="s">
        <v>18</v>
      </c>
      <c r="C31" s="5" t="s">
        <v>43</v>
      </c>
      <c r="D31" s="6">
        <f>D32</f>
        <v>0</v>
      </c>
      <c r="E31" s="6">
        <f t="shared" ref="E31:F31" si="4">E32</f>
        <v>0</v>
      </c>
      <c r="F31" s="6">
        <f t="shared" si="4"/>
        <v>0</v>
      </c>
      <c r="G31" s="6" t="e">
        <f t="shared" si="0"/>
        <v>#DIV/0!</v>
      </c>
    </row>
    <row r="32" spans="1:7" ht="89.25" hidden="1" x14ac:dyDescent="0.2">
      <c r="A32" s="8" t="s">
        <v>42</v>
      </c>
      <c r="B32" s="14" t="s">
        <v>304</v>
      </c>
      <c r="C32" s="15" t="s">
        <v>303</v>
      </c>
      <c r="D32" s="11">
        <v>0</v>
      </c>
      <c r="E32" s="11">
        <v>0</v>
      </c>
      <c r="F32" s="11">
        <v>0</v>
      </c>
      <c r="G32" s="11" t="e">
        <f t="shared" si="0"/>
        <v>#DIV/0!</v>
      </c>
    </row>
    <row r="33" spans="1:7" s="7" customFormat="1" ht="13.15" customHeight="1" x14ac:dyDescent="0.2">
      <c r="A33" s="3" t="s">
        <v>44</v>
      </c>
      <c r="B33" s="9" t="s">
        <v>18</v>
      </c>
      <c r="C33" s="5" t="s">
        <v>45</v>
      </c>
      <c r="D33" s="6">
        <f>SUM(D34:D101)</f>
        <v>2514570.9999999995</v>
      </c>
      <c r="E33" s="6">
        <f>SUM(E34:E101)</f>
        <v>2625626</v>
      </c>
      <c r="F33" s="6">
        <f>SUM(F34:F101)</f>
        <v>2564198.9</v>
      </c>
      <c r="G33" s="6">
        <f t="shared" si="0"/>
        <v>97.660477920313099</v>
      </c>
    </row>
    <row r="34" spans="1:7" ht="72" customHeight="1" x14ac:dyDescent="0.2">
      <c r="A34" s="8" t="s">
        <v>44</v>
      </c>
      <c r="B34" s="9" t="s">
        <v>46</v>
      </c>
      <c r="C34" s="10" t="s">
        <v>47</v>
      </c>
      <c r="D34" s="11">
        <v>1740249.5</v>
      </c>
      <c r="E34" s="11">
        <v>1881897.7</v>
      </c>
      <c r="F34" s="11">
        <v>1903944.9</v>
      </c>
      <c r="G34" s="11">
        <f t="shared" si="0"/>
        <v>101.17154083348952</v>
      </c>
    </row>
    <row r="35" spans="1:7" ht="52.9" hidden="1" customHeight="1" x14ac:dyDescent="0.2">
      <c r="A35" s="8" t="s">
        <v>44</v>
      </c>
      <c r="B35" s="9" t="s">
        <v>48</v>
      </c>
      <c r="C35" s="10" t="s">
        <v>49</v>
      </c>
      <c r="D35" s="11">
        <v>0</v>
      </c>
      <c r="E35" s="11">
        <v>0</v>
      </c>
      <c r="F35" s="11">
        <v>0</v>
      </c>
      <c r="G35" s="11" t="e">
        <f t="shared" si="0"/>
        <v>#DIV/0!</v>
      </c>
    </row>
    <row r="36" spans="1:7" ht="69" customHeight="1" x14ac:dyDescent="0.2">
      <c r="A36" s="8" t="s">
        <v>44</v>
      </c>
      <c r="B36" s="9" t="s">
        <v>50</v>
      </c>
      <c r="C36" s="10" t="s">
        <v>51</v>
      </c>
      <c r="D36" s="11">
        <v>0</v>
      </c>
      <c r="E36" s="11">
        <v>0</v>
      </c>
      <c r="F36" s="11">
        <v>318.7</v>
      </c>
      <c r="G36" s="11"/>
    </row>
    <row r="37" spans="1:7" ht="52.9" hidden="1" customHeight="1" x14ac:dyDescent="0.2">
      <c r="A37" s="8" t="s">
        <v>44</v>
      </c>
      <c r="B37" s="9" t="s">
        <v>52</v>
      </c>
      <c r="C37" s="10" t="s">
        <v>53</v>
      </c>
      <c r="D37" s="11">
        <v>0</v>
      </c>
      <c r="E37" s="11">
        <v>0</v>
      </c>
      <c r="F37" s="11">
        <v>0</v>
      </c>
      <c r="G37" s="11" t="e">
        <f t="shared" si="0"/>
        <v>#DIV/0!</v>
      </c>
    </row>
    <row r="38" spans="1:7" ht="94.9" customHeight="1" x14ac:dyDescent="0.2">
      <c r="A38" s="8" t="s">
        <v>44</v>
      </c>
      <c r="B38" s="9" t="s">
        <v>54</v>
      </c>
      <c r="C38" s="10" t="s">
        <v>55</v>
      </c>
      <c r="D38" s="11">
        <v>4487.2</v>
      </c>
      <c r="E38" s="11">
        <v>8170.3</v>
      </c>
      <c r="F38" s="11">
        <v>6532.8</v>
      </c>
      <c r="G38" s="11">
        <f t="shared" si="0"/>
        <v>79.957896282878224</v>
      </c>
    </row>
    <row r="39" spans="1:7" ht="83.45" hidden="1" customHeight="1" x14ac:dyDescent="0.2">
      <c r="A39" s="8" t="s">
        <v>44</v>
      </c>
      <c r="B39" s="9" t="s">
        <v>56</v>
      </c>
      <c r="C39" s="10" t="s">
        <v>57</v>
      </c>
      <c r="D39" s="11">
        <v>0</v>
      </c>
      <c r="E39" s="11">
        <v>0</v>
      </c>
      <c r="F39" s="11">
        <v>0</v>
      </c>
      <c r="G39" s="11" t="e">
        <f t="shared" si="0"/>
        <v>#DIV/0!</v>
      </c>
    </row>
    <row r="40" spans="1:7" ht="83.45" hidden="1" customHeight="1" x14ac:dyDescent="0.2">
      <c r="A40" s="8" t="s">
        <v>44</v>
      </c>
      <c r="B40" s="9" t="s">
        <v>58</v>
      </c>
      <c r="C40" s="10" t="s">
        <v>59</v>
      </c>
      <c r="D40" s="11">
        <v>0</v>
      </c>
      <c r="E40" s="11">
        <v>0</v>
      </c>
      <c r="F40" s="11">
        <v>0</v>
      </c>
      <c r="G40" s="11" t="e">
        <f t="shared" si="0"/>
        <v>#DIV/0!</v>
      </c>
    </row>
    <row r="41" spans="1:7" ht="96.6" customHeight="1" x14ac:dyDescent="0.2">
      <c r="A41" s="8" t="s">
        <v>44</v>
      </c>
      <c r="B41" s="9" t="s">
        <v>60</v>
      </c>
      <c r="C41" s="10" t="s">
        <v>61</v>
      </c>
      <c r="D41" s="11">
        <v>0</v>
      </c>
      <c r="E41" s="11">
        <v>0</v>
      </c>
      <c r="F41" s="11">
        <v>72.5</v>
      </c>
      <c r="G41" s="11"/>
    </row>
    <row r="42" spans="1:7" ht="52.9" customHeight="1" x14ac:dyDescent="0.2">
      <c r="A42" s="8" t="s">
        <v>44</v>
      </c>
      <c r="B42" s="9" t="s">
        <v>62</v>
      </c>
      <c r="C42" s="10" t="s">
        <v>63</v>
      </c>
      <c r="D42" s="11">
        <v>8500</v>
      </c>
      <c r="E42" s="11">
        <v>18308</v>
      </c>
      <c r="F42" s="11">
        <v>19286.599999999999</v>
      </c>
      <c r="G42" s="11">
        <f t="shared" si="0"/>
        <v>105.34520428228096</v>
      </c>
    </row>
    <row r="43" spans="1:7" ht="39.6" hidden="1" customHeight="1" x14ac:dyDescent="0.2">
      <c r="A43" s="8" t="s">
        <v>44</v>
      </c>
      <c r="B43" s="9" t="s">
        <v>64</v>
      </c>
      <c r="C43" s="10" t="s">
        <v>65</v>
      </c>
      <c r="D43" s="11">
        <v>0</v>
      </c>
      <c r="E43" s="11">
        <v>0</v>
      </c>
      <c r="F43" s="11">
        <v>0</v>
      </c>
      <c r="G43" s="11" t="e">
        <f t="shared" si="0"/>
        <v>#DIV/0!</v>
      </c>
    </row>
    <row r="44" spans="1:7" ht="52.9" customHeight="1" x14ac:dyDescent="0.2">
      <c r="A44" s="8" t="s">
        <v>44</v>
      </c>
      <c r="B44" s="9" t="s">
        <v>66</v>
      </c>
      <c r="C44" s="10" t="s">
        <v>67</v>
      </c>
      <c r="D44" s="11">
        <v>0</v>
      </c>
      <c r="E44" s="11">
        <v>0</v>
      </c>
      <c r="F44" s="11">
        <v>79.599999999999994</v>
      </c>
      <c r="G44" s="11"/>
    </row>
    <row r="45" spans="1:7" ht="39.6" hidden="1" customHeight="1" x14ac:dyDescent="0.2">
      <c r="A45" s="8" t="s">
        <v>44</v>
      </c>
      <c r="B45" s="9" t="s">
        <v>68</v>
      </c>
      <c r="C45" s="10" t="s">
        <v>69</v>
      </c>
      <c r="D45" s="11">
        <v>0</v>
      </c>
      <c r="E45" s="11">
        <v>0</v>
      </c>
      <c r="F45" s="11">
        <v>0</v>
      </c>
      <c r="G45" s="11" t="e">
        <f t="shared" si="0"/>
        <v>#DIV/0!</v>
      </c>
    </row>
    <row r="46" spans="1:7" ht="80.25" customHeight="1" x14ac:dyDescent="0.2">
      <c r="A46" s="8" t="s">
        <v>44</v>
      </c>
      <c r="B46" s="9" t="s">
        <v>70</v>
      </c>
      <c r="C46" s="10" t="s">
        <v>71</v>
      </c>
      <c r="D46" s="11">
        <v>8426</v>
      </c>
      <c r="E46" s="11">
        <v>6887.4</v>
      </c>
      <c r="F46" s="11">
        <v>6600.1</v>
      </c>
      <c r="G46" s="11">
        <f t="shared" si="0"/>
        <v>95.828614571536434</v>
      </c>
    </row>
    <row r="47" spans="1:7" ht="63.75" hidden="1" x14ac:dyDescent="0.2">
      <c r="A47" s="8" t="s">
        <v>44</v>
      </c>
      <c r="B47" s="9" t="s">
        <v>305</v>
      </c>
      <c r="C47" s="10" t="s">
        <v>306</v>
      </c>
      <c r="D47" s="11">
        <v>0</v>
      </c>
      <c r="E47" s="11">
        <v>0</v>
      </c>
      <c r="F47" s="11">
        <v>0</v>
      </c>
      <c r="G47" s="11" t="e">
        <f t="shared" si="0"/>
        <v>#DIV/0!</v>
      </c>
    </row>
    <row r="48" spans="1:7" ht="57.6" hidden="1" customHeight="1" x14ac:dyDescent="0.2">
      <c r="A48" s="8" t="s">
        <v>44</v>
      </c>
      <c r="B48" s="9" t="s">
        <v>229</v>
      </c>
      <c r="C48" s="10" t="s">
        <v>230</v>
      </c>
      <c r="D48" s="11">
        <v>0</v>
      </c>
      <c r="E48" s="11">
        <v>0</v>
      </c>
      <c r="F48" s="11">
        <v>0</v>
      </c>
      <c r="G48" s="11" t="e">
        <f t="shared" si="0"/>
        <v>#DIV/0!</v>
      </c>
    </row>
    <row r="49" spans="1:7" ht="41.45" hidden="1" customHeight="1" x14ac:dyDescent="0.2">
      <c r="A49" s="8" t="s">
        <v>44</v>
      </c>
      <c r="B49" s="9" t="s">
        <v>233</v>
      </c>
      <c r="C49" s="10" t="s">
        <v>231</v>
      </c>
      <c r="D49" s="11"/>
      <c r="E49" s="11"/>
      <c r="F49" s="11">
        <v>0</v>
      </c>
      <c r="G49" s="11" t="e">
        <f t="shared" si="0"/>
        <v>#DIV/0!</v>
      </c>
    </row>
    <row r="50" spans="1:7" ht="57.6" hidden="1" customHeight="1" x14ac:dyDescent="0.2">
      <c r="A50" s="8" t="s">
        <v>44</v>
      </c>
      <c r="B50" s="9" t="s">
        <v>234</v>
      </c>
      <c r="C50" s="10" t="s">
        <v>232</v>
      </c>
      <c r="D50" s="11"/>
      <c r="E50" s="11"/>
      <c r="F50" s="11">
        <v>0</v>
      </c>
      <c r="G50" s="11" t="e">
        <f t="shared" si="0"/>
        <v>#DIV/0!</v>
      </c>
    </row>
    <row r="51" spans="1:7" ht="78.75" customHeight="1" x14ac:dyDescent="0.2">
      <c r="A51" s="8" t="s">
        <v>44</v>
      </c>
      <c r="B51" s="9" t="s">
        <v>428</v>
      </c>
      <c r="C51" s="32" t="s">
        <v>429</v>
      </c>
      <c r="D51" s="11">
        <v>60645.4</v>
      </c>
      <c r="E51" s="11">
        <v>52945.4</v>
      </c>
      <c r="F51" s="11">
        <v>54749</v>
      </c>
      <c r="G51" s="11">
        <f t="shared" si="0"/>
        <v>103.4065282347475</v>
      </c>
    </row>
    <row r="52" spans="1:7" ht="89.25" x14ac:dyDescent="0.2">
      <c r="A52" s="8" t="s">
        <v>44</v>
      </c>
      <c r="B52" s="9" t="s">
        <v>582</v>
      </c>
      <c r="C52" s="32" t="s">
        <v>583</v>
      </c>
      <c r="D52" s="11">
        <v>0</v>
      </c>
      <c r="E52" s="11">
        <v>0</v>
      </c>
      <c r="F52" s="11">
        <v>2.4</v>
      </c>
      <c r="G52" s="11"/>
    </row>
    <row r="53" spans="1:7" ht="91.5" hidden="1" customHeight="1" x14ac:dyDescent="0.2">
      <c r="A53" s="8" t="s">
        <v>44</v>
      </c>
      <c r="B53" s="9" t="s">
        <v>516</v>
      </c>
      <c r="C53" s="32" t="s">
        <v>517</v>
      </c>
      <c r="D53" s="11">
        <v>0</v>
      </c>
      <c r="E53" s="11">
        <v>0</v>
      </c>
      <c r="F53" s="11">
        <v>0</v>
      </c>
      <c r="G53" s="11" t="e">
        <f t="shared" si="0"/>
        <v>#DIV/0!</v>
      </c>
    </row>
    <row r="54" spans="1:7" ht="51" x14ac:dyDescent="0.2">
      <c r="A54" s="8" t="s">
        <v>44</v>
      </c>
      <c r="B54" s="9" t="s">
        <v>518</v>
      </c>
      <c r="C54" s="32" t="s">
        <v>519</v>
      </c>
      <c r="D54" s="11">
        <v>0</v>
      </c>
      <c r="E54" s="11">
        <v>12400</v>
      </c>
      <c r="F54" s="11">
        <v>13454.7</v>
      </c>
      <c r="G54" s="11">
        <f t="shared" si="0"/>
        <v>108.50564516129033</v>
      </c>
    </row>
    <row r="55" spans="1:7" ht="38.25" x14ac:dyDescent="0.2">
      <c r="A55" s="8" t="s">
        <v>44</v>
      </c>
      <c r="B55" s="9" t="s">
        <v>520</v>
      </c>
      <c r="C55" s="32" t="s">
        <v>521</v>
      </c>
      <c r="D55" s="11">
        <v>0</v>
      </c>
      <c r="E55" s="11">
        <v>9342.4</v>
      </c>
      <c r="F55" s="11">
        <v>18246.5</v>
      </c>
      <c r="G55" s="11">
        <f t="shared" si="0"/>
        <v>195.30848604213051</v>
      </c>
    </row>
    <row r="56" spans="1:7" ht="76.5" x14ac:dyDescent="0.2">
      <c r="A56" s="8" t="s">
        <v>44</v>
      </c>
      <c r="B56" s="9" t="s">
        <v>522</v>
      </c>
      <c r="C56" s="32" t="s">
        <v>523</v>
      </c>
      <c r="D56" s="11">
        <v>14269.4</v>
      </c>
      <c r="E56" s="11">
        <v>14269.4</v>
      </c>
      <c r="F56" s="11">
        <v>14730.6</v>
      </c>
      <c r="G56" s="11">
        <f t="shared" si="0"/>
        <v>103.23209104797679</v>
      </c>
    </row>
    <row r="57" spans="1:7" ht="81.75" customHeight="1" x14ac:dyDescent="0.2">
      <c r="A57" s="8" t="s">
        <v>44</v>
      </c>
      <c r="B57" s="9" t="s">
        <v>524</v>
      </c>
      <c r="C57" s="32" t="s">
        <v>525</v>
      </c>
      <c r="D57" s="11">
        <v>74.7</v>
      </c>
      <c r="E57" s="11">
        <v>74.7</v>
      </c>
      <c r="F57" s="11">
        <v>76.900000000000006</v>
      </c>
      <c r="G57" s="11">
        <f t="shared" si="0"/>
        <v>102.94511378848729</v>
      </c>
    </row>
    <row r="58" spans="1:7" ht="68.25" customHeight="1" x14ac:dyDescent="0.2">
      <c r="A58" s="8" t="s">
        <v>44</v>
      </c>
      <c r="B58" s="9" t="s">
        <v>526</v>
      </c>
      <c r="C58" s="32" t="s">
        <v>527</v>
      </c>
      <c r="D58" s="11">
        <v>16141.7</v>
      </c>
      <c r="E58" s="11">
        <v>16141.7</v>
      </c>
      <c r="F58" s="11">
        <v>15225.2</v>
      </c>
      <c r="G58" s="11">
        <f t="shared" si="0"/>
        <v>94.322159376026065</v>
      </c>
    </row>
    <row r="59" spans="1:7" ht="69.75" customHeight="1" x14ac:dyDescent="0.2">
      <c r="A59" s="8" t="s">
        <v>44</v>
      </c>
      <c r="B59" s="9" t="s">
        <v>528</v>
      </c>
      <c r="C59" s="32" t="s">
        <v>529</v>
      </c>
      <c r="D59" s="11">
        <v>-1538.5</v>
      </c>
      <c r="E59" s="11">
        <v>-1538.5</v>
      </c>
      <c r="F59" s="11">
        <v>-1603.8</v>
      </c>
      <c r="G59" s="11">
        <f t="shared" si="0"/>
        <v>104.24439389015274</v>
      </c>
    </row>
    <row r="60" spans="1:7" ht="39.6" hidden="1" customHeight="1" x14ac:dyDescent="0.2">
      <c r="A60" s="8" t="s">
        <v>44</v>
      </c>
      <c r="B60" s="9" t="s">
        <v>72</v>
      </c>
      <c r="C60" s="10" t="s">
        <v>73</v>
      </c>
      <c r="D60" s="11">
        <v>0</v>
      </c>
      <c r="E60" s="11">
        <v>0</v>
      </c>
      <c r="F60" s="11">
        <v>0</v>
      </c>
      <c r="G60" s="11"/>
    </row>
    <row r="61" spans="1:7" ht="39.6" customHeight="1" x14ac:dyDescent="0.2">
      <c r="A61" s="8" t="s">
        <v>44</v>
      </c>
      <c r="B61" s="9" t="s">
        <v>530</v>
      </c>
      <c r="C61" s="10" t="s">
        <v>531</v>
      </c>
      <c r="D61" s="11">
        <v>256856</v>
      </c>
      <c r="E61" s="11">
        <v>216611.5</v>
      </c>
      <c r="F61" s="11">
        <v>172679.6</v>
      </c>
      <c r="G61" s="11">
        <f t="shared" si="0"/>
        <v>79.718574498583877</v>
      </c>
    </row>
    <row r="62" spans="1:7" ht="39.6" customHeight="1" x14ac:dyDescent="0.2">
      <c r="A62" s="8" t="s">
        <v>44</v>
      </c>
      <c r="B62" s="9" t="s">
        <v>532</v>
      </c>
      <c r="C62" s="10" t="s">
        <v>533</v>
      </c>
      <c r="D62" s="11">
        <v>0</v>
      </c>
      <c r="E62" s="11">
        <v>0</v>
      </c>
      <c r="F62" s="11">
        <v>30</v>
      </c>
      <c r="G62" s="11"/>
    </row>
    <row r="63" spans="1:7" ht="66" customHeight="1" x14ac:dyDescent="0.2">
      <c r="A63" s="8" t="s">
        <v>44</v>
      </c>
      <c r="B63" s="9" t="s">
        <v>534</v>
      </c>
      <c r="C63" s="10" t="s">
        <v>535</v>
      </c>
      <c r="D63" s="11">
        <v>49769</v>
      </c>
      <c r="E63" s="11">
        <v>61969</v>
      </c>
      <c r="F63" s="11">
        <v>56659.5</v>
      </c>
      <c r="G63" s="11">
        <f t="shared" si="0"/>
        <v>91.432006325743515</v>
      </c>
    </row>
    <row r="64" spans="1:7" ht="66.75" customHeight="1" x14ac:dyDescent="0.2">
      <c r="A64" s="8" t="s">
        <v>44</v>
      </c>
      <c r="B64" s="9" t="s">
        <v>536</v>
      </c>
      <c r="C64" s="10" t="s">
        <v>537</v>
      </c>
      <c r="D64" s="11">
        <v>0</v>
      </c>
      <c r="E64" s="11">
        <v>0</v>
      </c>
      <c r="F64" s="11">
        <v>17.899999999999999</v>
      </c>
      <c r="G64" s="11"/>
    </row>
    <row r="65" spans="1:7" ht="39.6" customHeight="1" x14ac:dyDescent="0.2">
      <c r="A65" s="8" t="s">
        <v>44</v>
      </c>
      <c r="B65" s="9" t="s">
        <v>72</v>
      </c>
      <c r="C65" s="10" t="s">
        <v>73</v>
      </c>
      <c r="D65" s="11">
        <v>0</v>
      </c>
      <c r="E65" s="11">
        <v>0</v>
      </c>
      <c r="F65" s="11">
        <v>-199</v>
      </c>
      <c r="G65" s="11"/>
    </row>
    <row r="66" spans="1:7" ht="26.45" hidden="1" customHeight="1" x14ac:dyDescent="0.2">
      <c r="A66" s="8" t="s">
        <v>44</v>
      </c>
      <c r="B66" s="9" t="s">
        <v>74</v>
      </c>
      <c r="C66" s="10" t="s">
        <v>75</v>
      </c>
      <c r="D66" s="11">
        <v>0</v>
      </c>
      <c r="E66" s="11">
        <v>0</v>
      </c>
      <c r="F66" s="11"/>
      <c r="G66" s="11"/>
    </row>
    <row r="67" spans="1:7" ht="26.45" hidden="1" customHeight="1" x14ac:dyDescent="0.2">
      <c r="A67" s="8" t="s">
        <v>44</v>
      </c>
      <c r="B67" s="9" t="s">
        <v>405</v>
      </c>
      <c r="C67" s="10" t="s">
        <v>406</v>
      </c>
      <c r="D67" s="11">
        <v>0</v>
      </c>
      <c r="E67" s="11">
        <v>0</v>
      </c>
      <c r="F67" s="11">
        <v>0</v>
      </c>
      <c r="G67" s="11"/>
    </row>
    <row r="68" spans="1:7" ht="39.6" customHeight="1" x14ac:dyDescent="0.2">
      <c r="A68" s="8" t="s">
        <v>44</v>
      </c>
      <c r="B68" s="9" t="s">
        <v>76</v>
      </c>
      <c r="C68" s="10" t="s">
        <v>77</v>
      </c>
      <c r="D68" s="11">
        <v>0</v>
      </c>
      <c r="E68" s="11">
        <v>0</v>
      </c>
      <c r="F68" s="11">
        <v>13.4</v>
      </c>
      <c r="G68" s="11"/>
    </row>
    <row r="69" spans="1:7" ht="25.5" hidden="1" x14ac:dyDescent="0.2">
      <c r="A69" s="8" t="s">
        <v>44</v>
      </c>
      <c r="B69" s="9" t="s">
        <v>78</v>
      </c>
      <c r="C69" s="10" t="s">
        <v>430</v>
      </c>
      <c r="D69" s="11">
        <v>0</v>
      </c>
      <c r="E69" s="11">
        <v>0</v>
      </c>
      <c r="F69" s="11">
        <v>0</v>
      </c>
      <c r="G69" s="11"/>
    </row>
    <row r="70" spans="1:7" ht="43.5" customHeight="1" x14ac:dyDescent="0.2">
      <c r="A70" s="8" t="s">
        <v>44</v>
      </c>
      <c r="B70" s="9" t="s">
        <v>80</v>
      </c>
      <c r="C70" s="10" t="s">
        <v>81</v>
      </c>
      <c r="D70" s="11">
        <v>0</v>
      </c>
      <c r="E70" s="11">
        <v>0</v>
      </c>
      <c r="F70" s="11">
        <v>-2.5</v>
      </c>
      <c r="G70" s="11"/>
    </row>
    <row r="71" spans="1:7" ht="28.5" hidden="1" customHeight="1" x14ac:dyDescent="0.2">
      <c r="A71" s="8" t="s">
        <v>44</v>
      </c>
      <c r="B71" s="29" t="s">
        <v>431</v>
      </c>
      <c r="C71" s="20" t="s">
        <v>432</v>
      </c>
      <c r="D71" s="11">
        <v>0</v>
      </c>
      <c r="E71" s="11">
        <v>0</v>
      </c>
      <c r="F71" s="11">
        <v>0</v>
      </c>
      <c r="G71" s="11" t="e">
        <f t="shared" si="0"/>
        <v>#DIV/0!</v>
      </c>
    </row>
    <row r="72" spans="1:7" ht="28.15" customHeight="1" x14ac:dyDescent="0.2">
      <c r="A72" s="8" t="s">
        <v>44</v>
      </c>
      <c r="B72" s="9" t="s">
        <v>82</v>
      </c>
      <c r="C72" s="10" t="s">
        <v>83</v>
      </c>
      <c r="D72" s="11">
        <v>40</v>
      </c>
      <c r="E72" s="11">
        <v>40</v>
      </c>
      <c r="F72" s="11">
        <v>111.6</v>
      </c>
      <c r="G72" s="11">
        <f t="shared" si="0"/>
        <v>279</v>
      </c>
    </row>
    <row r="73" spans="1:7" s="42" customFormat="1" ht="15" hidden="1" customHeight="1" x14ac:dyDescent="0.2">
      <c r="A73" s="8" t="s">
        <v>44</v>
      </c>
      <c r="B73" s="9" t="s">
        <v>84</v>
      </c>
      <c r="C73" s="10" t="s">
        <v>85</v>
      </c>
      <c r="D73" s="11">
        <v>0</v>
      </c>
      <c r="E73" s="11">
        <v>0</v>
      </c>
      <c r="F73" s="11">
        <v>0</v>
      </c>
      <c r="G73" s="11" t="e">
        <f t="shared" si="0"/>
        <v>#DIV/0!</v>
      </c>
    </row>
    <row r="74" spans="1:7" s="42" customFormat="1" ht="34.15" hidden="1" customHeight="1" x14ac:dyDescent="0.2">
      <c r="A74" s="8" t="s">
        <v>44</v>
      </c>
      <c r="B74" s="9" t="s">
        <v>86</v>
      </c>
      <c r="C74" s="10" t="s">
        <v>87</v>
      </c>
      <c r="D74" s="11"/>
      <c r="E74" s="11"/>
      <c r="F74" s="11">
        <v>0</v>
      </c>
      <c r="G74" s="11" t="e">
        <f t="shared" si="0"/>
        <v>#DIV/0!</v>
      </c>
    </row>
    <row r="75" spans="1:7" ht="46.5" customHeight="1" x14ac:dyDescent="0.2">
      <c r="A75" s="8" t="s">
        <v>44</v>
      </c>
      <c r="B75" s="9" t="s">
        <v>88</v>
      </c>
      <c r="C75" s="20" t="s">
        <v>89</v>
      </c>
      <c r="D75" s="11">
        <v>42010</v>
      </c>
      <c r="E75" s="11">
        <v>42010</v>
      </c>
      <c r="F75" s="11">
        <v>7979.9</v>
      </c>
      <c r="G75" s="11">
        <f t="shared" ref="G75:G138" si="5">F75/E75*100</f>
        <v>18.995239228755057</v>
      </c>
    </row>
    <row r="76" spans="1:7" ht="30" hidden="1" customHeight="1" x14ac:dyDescent="0.2">
      <c r="A76" s="8" t="s">
        <v>44</v>
      </c>
      <c r="B76" s="9" t="s">
        <v>90</v>
      </c>
      <c r="C76" s="20" t="s">
        <v>91</v>
      </c>
      <c r="D76" s="11">
        <v>0</v>
      </c>
      <c r="E76" s="11">
        <v>0</v>
      </c>
      <c r="F76" s="11">
        <v>0</v>
      </c>
      <c r="G76" s="11" t="e">
        <f t="shared" si="5"/>
        <v>#DIV/0!</v>
      </c>
    </row>
    <row r="77" spans="1:7" ht="30" hidden="1" customHeight="1" x14ac:dyDescent="0.2">
      <c r="A77" s="8" t="s">
        <v>44</v>
      </c>
      <c r="B77" s="9" t="s">
        <v>370</v>
      </c>
      <c r="C77" s="20" t="s">
        <v>79</v>
      </c>
      <c r="D77" s="11">
        <v>0</v>
      </c>
      <c r="E77" s="11">
        <v>0</v>
      </c>
      <c r="F77" s="11">
        <v>0</v>
      </c>
      <c r="G77" s="11" t="e">
        <f t="shared" si="5"/>
        <v>#DIV/0!</v>
      </c>
    </row>
    <row r="78" spans="1:7" ht="52.9" customHeight="1" x14ac:dyDescent="0.2">
      <c r="A78" s="8" t="s">
        <v>44</v>
      </c>
      <c r="B78" s="9" t="s">
        <v>92</v>
      </c>
      <c r="C78" s="10" t="s">
        <v>93</v>
      </c>
      <c r="D78" s="11">
        <v>73879.899999999994</v>
      </c>
      <c r="E78" s="11">
        <v>77016.7</v>
      </c>
      <c r="F78" s="11">
        <v>80057.5</v>
      </c>
      <c r="G78" s="11">
        <f t="shared" si="5"/>
        <v>103.94823460366389</v>
      </c>
    </row>
    <row r="79" spans="1:7" ht="39.6" hidden="1" customHeight="1" x14ac:dyDescent="0.2">
      <c r="A79" s="8" t="s">
        <v>44</v>
      </c>
      <c r="B79" s="9" t="s">
        <v>94</v>
      </c>
      <c r="C79" s="10" t="s">
        <v>95</v>
      </c>
      <c r="D79" s="11">
        <v>0</v>
      </c>
      <c r="E79" s="11">
        <v>0</v>
      </c>
      <c r="F79" s="11">
        <v>0</v>
      </c>
      <c r="G79" s="11" t="e">
        <f t="shared" si="5"/>
        <v>#DIV/0!</v>
      </c>
    </row>
    <row r="80" spans="1:7" ht="38.25" hidden="1" x14ac:dyDescent="0.2">
      <c r="A80" s="8" t="s">
        <v>44</v>
      </c>
      <c r="B80" s="9" t="s">
        <v>96</v>
      </c>
      <c r="C80" s="10" t="s">
        <v>97</v>
      </c>
      <c r="D80" s="11">
        <v>0</v>
      </c>
      <c r="E80" s="11">
        <v>0</v>
      </c>
      <c r="F80" s="11">
        <v>0</v>
      </c>
      <c r="G80" s="11" t="e">
        <f t="shared" si="5"/>
        <v>#DIV/0!</v>
      </c>
    </row>
    <row r="81" spans="1:7" ht="26.45" hidden="1" customHeight="1" x14ac:dyDescent="0.2">
      <c r="A81" s="8" t="s">
        <v>44</v>
      </c>
      <c r="B81" s="9" t="s">
        <v>98</v>
      </c>
      <c r="C81" s="10" t="s">
        <v>99</v>
      </c>
      <c r="D81" s="11"/>
      <c r="E81" s="11"/>
      <c r="F81" s="11"/>
      <c r="G81" s="11" t="e">
        <f t="shared" si="5"/>
        <v>#DIV/0!</v>
      </c>
    </row>
    <row r="82" spans="1:7" ht="13.15" hidden="1" customHeight="1" x14ac:dyDescent="0.2">
      <c r="A82" s="8" t="s">
        <v>44</v>
      </c>
      <c r="B82" s="9" t="s">
        <v>100</v>
      </c>
      <c r="C82" s="10" t="s">
        <v>101</v>
      </c>
      <c r="D82" s="11"/>
      <c r="E82" s="11"/>
      <c r="F82" s="11"/>
      <c r="G82" s="11" t="e">
        <f t="shared" si="5"/>
        <v>#DIV/0!</v>
      </c>
    </row>
    <row r="83" spans="1:7" ht="13.15" hidden="1" customHeight="1" x14ac:dyDescent="0.2">
      <c r="A83" s="8" t="s">
        <v>44</v>
      </c>
      <c r="B83" s="9" t="s">
        <v>307</v>
      </c>
      <c r="C83" s="10" t="s">
        <v>308</v>
      </c>
      <c r="D83" s="11"/>
      <c r="E83" s="11"/>
      <c r="F83" s="11"/>
      <c r="G83" s="11" t="e">
        <f t="shared" si="5"/>
        <v>#DIV/0!</v>
      </c>
    </row>
    <row r="84" spans="1:7" ht="26.45" hidden="1" customHeight="1" x14ac:dyDescent="0.2">
      <c r="A84" s="8" t="s">
        <v>44</v>
      </c>
      <c r="B84" s="9" t="s">
        <v>102</v>
      </c>
      <c r="C84" s="10" t="s">
        <v>103</v>
      </c>
      <c r="D84" s="11"/>
      <c r="E84" s="11"/>
      <c r="F84" s="11"/>
      <c r="G84" s="11" t="e">
        <f t="shared" si="5"/>
        <v>#DIV/0!</v>
      </c>
    </row>
    <row r="85" spans="1:7" ht="13.15" hidden="1" customHeight="1" x14ac:dyDescent="0.2">
      <c r="A85" s="8" t="s">
        <v>44</v>
      </c>
      <c r="B85" s="9" t="s">
        <v>104</v>
      </c>
      <c r="C85" s="10" t="s">
        <v>105</v>
      </c>
      <c r="D85" s="11"/>
      <c r="E85" s="11"/>
      <c r="F85" s="11"/>
      <c r="G85" s="11" t="e">
        <f t="shared" si="5"/>
        <v>#DIV/0!</v>
      </c>
    </row>
    <row r="86" spans="1:7" ht="26.45" hidden="1" customHeight="1" x14ac:dyDescent="0.2">
      <c r="A86" s="8" t="s">
        <v>44</v>
      </c>
      <c r="B86" s="9" t="s">
        <v>106</v>
      </c>
      <c r="C86" s="10" t="s">
        <v>107</v>
      </c>
      <c r="D86" s="11"/>
      <c r="E86" s="11"/>
      <c r="F86" s="11"/>
      <c r="G86" s="11" t="e">
        <f t="shared" si="5"/>
        <v>#DIV/0!</v>
      </c>
    </row>
    <row r="87" spans="1:7" ht="15" hidden="1" customHeight="1" x14ac:dyDescent="0.2">
      <c r="A87" s="8" t="s">
        <v>44</v>
      </c>
      <c r="B87" s="9" t="s">
        <v>108</v>
      </c>
      <c r="C87" s="10" t="s">
        <v>109</v>
      </c>
      <c r="D87" s="11"/>
      <c r="E87" s="11"/>
      <c r="F87" s="11"/>
      <c r="G87" s="11" t="e">
        <f t="shared" si="5"/>
        <v>#DIV/0!</v>
      </c>
    </row>
    <row r="88" spans="1:7" ht="15" hidden="1" customHeight="1" x14ac:dyDescent="0.2">
      <c r="A88" s="8" t="s">
        <v>44</v>
      </c>
      <c r="B88" s="9" t="s">
        <v>235</v>
      </c>
      <c r="C88" s="10" t="s">
        <v>236</v>
      </c>
      <c r="D88" s="11">
        <v>0</v>
      </c>
      <c r="E88" s="11">
        <v>0</v>
      </c>
      <c r="F88" s="11">
        <v>0</v>
      </c>
      <c r="G88" s="11" t="e">
        <f t="shared" si="5"/>
        <v>#DIV/0!</v>
      </c>
    </row>
    <row r="89" spans="1:7" ht="45" customHeight="1" x14ac:dyDescent="0.2">
      <c r="A89" s="8" t="s">
        <v>44</v>
      </c>
      <c r="B89" s="9" t="s">
        <v>110</v>
      </c>
      <c r="C89" s="12" t="s">
        <v>111</v>
      </c>
      <c r="D89" s="11">
        <v>187544.6</v>
      </c>
      <c r="E89" s="11">
        <v>153930.6</v>
      </c>
      <c r="F89" s="11">
        <v>139080.5</v>
      </c>
      <c r="G89" s="11">
        <f t="shared" si="5"/>
        <v>90.352730386290958</v>
      </c>
    </row>
    <row r="90" spans="1:7" ht="30.6" hidden="1" customHeight="1" x14ac:dyDescent="0.2">
      <c r="A90" s="8" t="s">
        <v>44</v>
      </c>
      <c r="B90" s="9" t="s">
        <v>112</v>
      </c>
      <c r="C90" s="12" t="s">
        <v>113</v>
      </c>
      <c r="D90" s="11">
        <v>0</v>
      </c>
      <c r="E90" s="11">
        <v>0</v>
      </c>
      <c r="F90" s="11">
        <v>0</v>
      </c>
      <c r="G90" s="11" t="e">
        <f t="shared" si="5"/>
        <v>#DIV/0!</v>
      </c>
    </row>
    <row r="91" spans="1:7" ht="43.5" customHeight="1" x14ac:dyDescent="0.2">
      <c r="A91" s="8" t="s">
        <v>44</v>
      </c>
      <c r="B91" s="9" t="s">
        <v>114</v>
      </c>
      <c r="C91" s="12" t="s">
        <v>115</v>
      </c>
      <c r="D91" s="11">
        <v>0</v>
      </c>
      <c r="E91" s="11">
        <v>0</v>
      </c>
      <c r="F91" s="11">
        <v>16.7</v>
      </c>
      <c r="G91" s="11"/>
    </row>
    <row r="92" spans="1:7" ht="44.45" hidden="1" customHeight="1" x14ac:dyDescent="0.2">
      <c r="A92" s="8" t="s">
        <v>44</v>
      </c>
      <c r="B92" s="9" t="s">
        <v>433</v>
      </c>
      <c r="C92" s="20" t="s">
        <v>434</v>
      </c>
      <c r="D92" s="11">
        <v>0</v>
      </c>
      <c r="E92" s="11">
        <v>0</v>
      </c>
      <c r="F92" s="11">
        <v>0</v>
      </c>
      <c r="G92" s="11" t="e">
        <f t="shared" si="5"/>
        <v>#DIV/0!</v>
      </c>
    </row>
    <row r="93" spans="1:7" ht="42" customHeight="1" x14ac:dyDescent="0.2">
      <c r="A93" s="8" t="s">
        <v>44</v>
      </c>
      <c r="B93" s="9" t="s">
        <v>116</v>
      </c>
      <c r="C93" s="12" t="s">
        <v>117</v>
      </c>
      <c r="D93" s="11">
        <v>20584.099999999999</v>
      </c>
      <c r="E93" s="11">
        <v>22517.7</v>
      </c>
      <c r="F93" s="11">
        <v>24281.9</v>
      </c>
      <c r="G93" s="11">
        <f t="shared" si="5"/>
        <v>107.83472557143936</v>
      </c>
    </row>
    <row r="94" spans="1:7" ht="38.25" hidden="1" x14ac:dyDescent="0.2">
      <c r="A94" s="8" t="s">
        <v>44</v>
      </c>
      <c r="B94" s="9" t="s">
        <v>118</v>
      </c>
      <c r="C94" s="12" t="s">
        <v>119</v>
      </c>
      <c r="D94" s="11">
        <v>0</v>
      </c>
      <c r="E94" s="11">
        <v>0</v>
      </c>
      <c r="F94" s="11">
        <v>0</v>
      </c>
      <c r="G94" s="11" t="e">
        <f t="shared" si="5"/>
        <v>#DIV/0!</v>
      </c>
    </row>
    <row r="95" spans="1:7" ht="44.25" customHeight="1" x14ac:dyDescent="0.2">
      <c r="A95" s="8" t="s">
        <v>44</v>
      </c>
      <c r="B95" s="9" t="s">
        <v>120</v>
      </c>
      <c r="C95" s="12" t="s">
        <v>121</v>
      </c>
      <c r="D95" s="11">
        <v>0</v>
      </c>
      <c r="E95" s="11">
        <v>0</v>
      </c>
      <c r="F95" s="11">
        <v>-2.1</v>
      </c>
      <c r="G95" s="11"/>
    </row>
    <row r="96" spans="1:7" ht="52.9" hidden="1" customHeight="1" x14ac:dyDescent="0.2">
      <c r="A96" s="8" t="s">
        <v>44</v>
      </c>
      <c r="B96" s="9" t="s">
        <v>122</v>
      </c>
      <c r="C96" s="10" t="s">
        <v>123</v>
      </c>
      <c r="D96" s="11">
        <v>0</v>
      </c>
      <c r="E96" s="11">
        <v>0</v>
      </c>
      <c r="F96" s="11">
        <v>0</v>
      </c>
      <c r="G96" s="11" t="e">
        <f t="shared" si="5"/>
        <v>#DIV/0!</v>
      </c>
    </row>
    <row r="97" spans="1:7" ht="43.5" customHeight="1" x14ac:dyDescent="0.2">
      <c r="A97" s="8" t="s">
        <v>44</v>
      </c>
      <c r="B97" s="29" t="s">
        <v>449</v>
      </c>
      <c r="C97" s="20" t="s">
        <v>435</v>
      </c>
      <c r="D97" s="11">
        <v>32612</v>
      </c>
      <c r="E97" s="11">
        <v>32612</v>
      </c>
      <c r="F97" s="11">
        <v>31627.200000000001</v>
      </c>
      <c r="G97" s="11">
        <f t="shared" si="5"/>
        <v>96.980252667729673</v>
      </c>
    </row>
    <row r="98" spans="1:7" ht="52.9" customHeight="1" x14ac:dyDescent="0.2">
      <c r="A98" s="8" t="s">
        <v>44</v>
      </c>
      <c r="B98" s="29" t="s">
        <v>450</v>
      </c>
      <c r="C98" s="20" t="s">
        <v>436</v>
      </c>
      <c r="D98" s="11">
        <v>0</v>
      </c>
      <c r="E98" s="11">
        <v>0</v>
      </c>
      <c r="F98" s="11">
        <v>127.6</v>
      </c>
      <c r="G98" s="11"/>
    </row>
    <row r="99" spans="1:7" ht="43.15" hidden="1" customHeight="1" x14ac:dyDescent="0.2">
      <c r="A99" s="8" t="s">
        <v>44</v>
      </c>
      <c r="B99" s="9" t="s">
        <v>425</v>
      </c>
      <c r="C99" s="10" t="s">
        <v>424</v>
      </c>
      <c r="D99" s="11">
        <v>0</v>
      </c>
      <c r="E99" s="11">
        <v>0</v>
      </c>
      <c r="F99" s="11">
        <v>0</v>
      </c>
      <c r="G99" s="11" t="e">
        <f t="shared" si="5"/>
        <v>#DIV/0!</v>
      </c>
    </row>
    <row r="100" spans="1:7" s="42" customFormat="1" ht="82.15" hidden="1" customHeight="1" x14ac:dyDescent="0.2">
      <c r="A100" s="8" t="s">
        <v>44</v>
      </c>
      <c r="B100" s="9" t="s">
        <v>304</v>
      </c>
      <c r="C100" s="10" t="s">
        <v>303</v>
      </c>
      <c r="D100" s="11">
        <v>0</v>
      </c>
      <c r="E100" s="11">
        <v>0</v>
      </c>
      <c r="F100" s="11">
        <v>0</v>
      </c>
      <c r="G100" s="11" t="e">
        <f t="shared" si="5"/>
        <v>#DIV/0!</v>
      </c>
    </row>
    <row r="101" spans="1:7" ht="51" x14ac:dyDescent="0.2">
      <c r="A101" s="8" t="s">
        <v>44</v>
      </c>
      <c r="B101" s="9" t="s">
        <v>310</v>
      </c>
      <c r="C101" s="10" t="s">
        <v>309</v>
      </c>
      <c r="D101" s="11">
        <v>20</v>
      </c>
      <c r="E101" s="11">
        <v>20</v>
      </c>
      <c r="F101" s="11">
        <v>2.5</v>
      </c>
      <c r="G101" s="11">
        <f t="shared" si="5"/>
        <v>12.5</v>
      </c>
    </row>
    <row r="102" spans="1:7" s="7" customFormat="1" ht="13.15" customHeight="1" x14ac:dyDescent="0.2">
      <c r="A102" s="3" t="s">
        <v>124</v>
      </c>
      <c r="B102" s="9" t="s">
        <v>18</v>
      </c>
      <c r="C102" s="5" t="s">
        <v>125</v>
      </c>
      <c r="D102" s="6">
        <f>SUM(D103:D103)</f>
        <v>0</v>
      </c>
      <c r="E102" s="6">
        <f>SUM(E103:E103)</f>
        <v>0</v>
      </c>
      <c r="F102" s="6">
        <f>SUM(F103:F103)</f>
        <v>232.7</v>
      </c>
      <c r="G102" s="6"/>
    </row>
    <row r="103" spans="1:7" ht="91.5" customHeight="1" x14ac:dyDescent="0.2">
      <c r="A103" s="8" t="s">
        <v>124</v>
      </c>
      <c r="B103" s="14" t="s">
        <v>304</v>
      </c>
      <c r="C103" s="15" t="s">
        <v>303</v>
      </c>
      <c r="D103" s="11">
        <v>0</v>
      </c>
      <c r="E103" s="11">
        <v>0</v>
      </c>
      <c r="F103" s="13">
        <v>232.7</v>
      </c>
      <c r="G103" s="13"/>
    </row>
    <row r="104" spans="1:7" hidden="1" x14ac:dyDescent="0.2">
      <c r="A104" s="21" t="s">
        <v>437</v>
      </c>
      <c r="B104" s="14"/>
      <c r="C104" s="25" t="s">
        <v>438</v>
      </c>
      <c r="D104" s="17">
        <f>D105</f>
        <v>0</v>
      </c>
      <c r="E104" s="17">
        <f t="shared" ref="E104:F104" si="6">E105</f>
        <v>0</v>
      </c>
      <c r="F104" s="17">
        <f t="shared" si="6"/>
        <v>0</v>
      </c>
      <c r="G104" s="13" t="e">
        <f t="shared" si="5"/>
        <v>#DIV/0!</v>
      </c>
    </row>
    <row r="105" spans="1:7" ht="63.75" hidden="1" x14ac:dyDescent="0.2">
      <c r="A105" s="8" t="s">
        <v>437</v>
      </c>
      <c r="B105" s="14" t="s">
        <v>451</v>
      </c>
      <c r="C105" s="15" t="s">
        <v>439</v>
      </c>
      <c r="D105" s="11">
        <v>0</v>
      </c>
      <c r="E105" s="11">
        <v>0</v>
      </c>
      <c r="F105" s="13">
        <v>0</v>
      </c>
      <c r="G105" s="13" t="e">
        <f t="shared" si="5"/>
        <v>#DIV/0!</v>
      </c>
    </row>
    <row r="106" spans="1:7" s="7" customFormat="1" ht="13.15" customHeight="1" x14ac:dyDescent="0.2">
      <c r="A106" s="3" t="s">
        <v>128</v>
      </c>
      <c r="B106" s="9" t="s">
        <v>18</v>
      </c>
      <c r="C106" s="5" t="s">
        <v>129</v>
      </c>
      <c r="D106" s="6">
        <f>SUM(D107:D108)</f>
        <v>0</v>
      </c>
      <c r="E106" s="6">
        <f>SUM(E107:E108)</f>
        <v>0</v>
      </c>
      <c r="F106" s="6">
        <f>SUM(F107:F108)</f>
        <v>-9.8000000000000007</v>
      </c>
      <c r="G106" s="6"/>
    </row>
    <row r="107" spans="1:7" ht="92.25" customHeight="1" x14ac:dyDescent="0.2">
      <c r="A107" s="8" t="s">
        <v>128</v>
      </c>
      <c r="B107" s="9" t="s">
        <v>304</v>
      </c>
      <c r="C107" s="10" t="s">
        <v>303</v>
      </c>
      <c r="D107" s="11">
        <v>0</v>
      </c>
      <c r="E107" s="11">
        <v>0</v>
      </c>
      <c r="F107" s="11">
        <v>-9.8000000000000007</v>
      </c>
      <c r="G107" s="11"/>
    </row>
    <row r="108" spans="1:7" ht="66" hidden="1" customHeight="1" x14ac:dyDescent="0.2">
      <c r="A108" s="8" t="s">
        <v>128</v>
      </c>
      <c r="B108" s="9" t="s">
        <v>35</v>
      </c>
      <c r="C108" s="10" t="s">
        <v>36</v>
      </c>
      <c r="D108" s="11">
        <v>0</v>
      </c>
      <c r="E108" s="11">
        <v>0</v>
      </c>
      <c r="F108" s="11"/>
      <c r="G108" s="11" t="e">
        <f t="shared" si="5"/>
        <v>#DIV/0!</v>
      </c>
    </row>
    <row r="109" spans="1:7" s="7" customFormat="1" ht="26.45" hidden="1" customHeight="1" x14ac:dyDescent="0.2">
      <c r="A109" s="3" t="s">
        <v>130</v>
      </c>
      <c r="B109" s="9" t="s">
        <v>18</v>
      </c>
      <c r="C109" s="5" t="s">
        <v>131</v>
      </c>
      <c r="D109" s="6">
        <f>SUM(D110:D110)</f>
        <v>0</v>
      </c>
      <c r="E109" s="6">
        <f>SUM(E110:E110)</f>
        <v>0</v>
      </c>
      <c r="F109" s="6">
        <f>SUM(F110:F110)</f>
        <v>0</v>
      </c>
      <c r="G109" s="6" t="e">
        <f t="shared" si="5"/>
        <v>#DIV/0!</v>
      </c>
    </row>
    <row r="110" spans="1:7" ht="89.25" hidden="1" x14ac:dyDescent="0.2">
      <c r="A110" s="8" t="s">
        <v>130</v>
      </c>
      <c r="B110" s="9" t="s">
        <v>304</v>
      </c>
      <c r="C110" s="10" t="s">
        <v>303</v>
      </c>
      <c r="D110" s="11">
        <v>0</v>
      </c>
      <c r="E110" s="11">
        <v>0</v>
      </c>
      <c r="F110" s="11">
        <v>0</v>
      </c>
      <c r="G110" s="11" t="e">
        <f t="shared" si="5"/>
        <v>#DIV/0!</v>
      </c>
    </row>
    <row r="111" spans="1:7" x14ac:dyDescent="0.2">
      <c r="A111" s="21" t="s">
        <v>463</v>
      </c>
      <c r="B111" s="16"/>
      <c r="C111" s="25" t="s">
        <v>606</v>
      </c>
      <c r="D111" s="17">
        <f>SUM(D112:D121)</f>
        <v>102.2</v>
      </c>
      <c r="E111" s="17">
        <f>SUM(E112:E121)</f>
        <v>102.2</v>
      </c>
      <c r="F111" s="17">
        <f>SUM(F112:F121)</f>
        <v>179</v>
      </c>
      <c r="G111" s="17">
        <f t="shared" si="5"/>
        <v>175.14677103718199</v>
      </c>
    </row>
    <row r="112" spans="1:7" ht="82.5" customHeight="1" x14ac:dyDescent="0.2">
      <c r="A112" s="8" t="s">
        <v>463</v>
      </c>
      <c r="B112" s="9" t="s">
        <v>317</v>
      </c>
      <c r="C112" s="10" t="s">
        <v>316</v>
      </c>
      <c r="D112" s="11">
        <v>25.1</v>
      </c>
      <c r="E112" s="11">
        <v>25.1</v>
      </c>
      <c r="F112" s="11">
        <v>45.8</v>
      </c>
      <c r="G112" s="11">
        <f t="shared" si="5"/>
        <v>182.47011952191232</v>
      </c>
    </row>
    <row r="113" spans="1:7" ht="93.75" customHeight="1" x14ac:dyDescent="0.2">
      <c r="A113" s="8" t="s">
        <v>463</v>
      </c>
      <c r="B113" s="22" t="s">
        <v>592</v>
      </c>
      <c r="C113" s="15" t="s">
        <v>593</v>
      </c>
      <c r="D113" s="11">
        <v>0.1</v>
      </c>
      <c r="E113" s="11">
        <v>0.1</v>
      </c>
      <c r="F113" s="11">
        <v>1.8</v>
      </c>
      <c r="G113" s="11">
        <f t="shared" si="5"/>
        <v>1800</v>
      </c>
    </row>
    <row r="114" spans="1:7" ht="69" customHeight="1" x14ac:dyDescent="0.2">
      <c r="A114" s="8" t="s">
        <v>463</v>
      </c>
      <c r="B114" s="9" t="s">
        <v>332</v>
      </c>
      <c r="C114" s="10" t="s">
        <v>328</v>
      </c>
      <c r="D114" s="11">
        <v>9</v>
      </c>
      <c r="E114" s="11">
        <v>9</v>
      </c>
      <c r="F114" s="11">
        <v>27.8</v>
      </c>
      <c r="G114" s="11">
        <f t="shared" si="5"/>
        <v>308.88888888888891</v>
      </c>
    </row>
    <row r="115" spans="1:7" ht="69.75" customHeight="1" x14ac:dyDescent="0.2">
      <c r="A115" s="8" t="s">
        <v>463</v>
      </c>
      <c r="B115" s="9" t="s">
        <v>333</v>
      </c>
      <c r="C115" s="10" t="s">
        <v>329</v>
      </c>
      <c r="D115" s="11">
        <v>7.2</v>
      </c>
      <c r="E115" s="11">
        <v>7.2</v>
      </c>
      <c r="F115" s="11">
        <v>17.600000000000001</v>
      </c>
      <c r="G115" s="11">
        <f t="shared" si="5"/>
        <v>244.44444444444446</v>
      </c>
    </row>
    <row r="116" spans="1:7" ht="63.75" x14ac:dyDescent="0.2">
      <c r="A116" s="8" t="s">
        <v>463</v>
      </c>
      <c r="B116" s="9" t="s">
        <v>319</v>
      </c>
      <c r="C116" s="10" t="s">
        <v>318</v>
      </c>
      <c r="D116" s="11">
        <v>0.4</v>
      </c>
      <c r="E116" s="11">
        <v>0.4</v>
      </c>
      <c r="F116" s="11">
        <v>0.3</v>
      </c>
      <c r="G116" s="11">
        <f t="shared" si="5"/>
        <v>74.999999999999986</v>
      </c>
    </row>
    <row r="117" spans="1:7" ht="57.75" customHeight="1" x14ac:dyDescent="0.2">
      <c r="A117" s="8" t="s">
        <v>463</v>
      </c>
      <c r="B117" s="9" t="s">
        <v>374</v>
      </c>
      <c r="C117" s="10" t="s">
        <v>373</v>
      </c>
      <c r="D117" s="11">
        <v>2.9</v>
      </c>
      <c r="E117" s="11">
        <v>2.9</v>
      </c>
      <c r="F117" s="11">
        <v>12.3</v>
      </c>
      <c r="G117" s="11">
        <f t="shared" si="5"/>
        <v>424.13793103448285</v>
      </c>
    </row>
    <row r="118" spans="1:7" ht="63.75" x14ac:dyDescent="0.2">
      <c r="A118" s="8" t="s">
        <v>463</v>
      </c>
      <c r="B118" s="9" t="s">
        <v>321</v>
      </c>
      <c r="C118" s="10" t="s">
        <v>320</v>
      </c>
      <c r="D118" s="11">
        <v>0.4</v>
      </c>
      <c r="E118" s="11">
        <v>0.4</v>
      </c>
      <c r="F118" s="11">
        <v>0</v>
      </c>
      <c r="G118" s="11">
        <f t="shared" si="5"/>
        <v>0</v>
      </c>
    </row>
    <row r="119" spans="1:7" ht="51" x14ac:dyDescent="0.2">
      <c r="A119" s="8" t="s">
        <v>463</v>
      </c>
      <c r="B119" s="9" t="s">
        <v>400</v>
      </c>
      <c r="C119" s="10" t="s">
        <v>398</v>
      </c>
      <c r="D119" s="11">
        <v>1.2</v>
      </c>
      <c r="E119" s="11">
        <v>1.2</v>
      </c>
      <c r="F119" s="11">
        <v>1</v>
      </c>
      <c r="G119" s="11">
        <f t="shared" si="5"/>
        <v>83.333333333333343</v>
      </c>
    </row>
    <row r="120" spans="1:7" ht="72.75" customHeight="1" x14ac:dyDescent="0.2">
      <c r="A120" s="8" t="s">
        <v>463</v>
      </c>
      <c r="B120" s="9" t="s">
        <v>324</v>
      </c>
      <c r="C120" s="10" t="s">
        <v>322</v>
      </c>
      <c r="D120" s="11">
        <v>54.9</v>
      </c>
      <c r="E120" s="11">
        <v>54.9</v>
      </c>
      <c r="F120" s="11">
        <v>71.5</v>
      </c>
      <c r="G120" s="11">
        <f t="shared" si="5"/>
        <v>130.2367941712204</v>
      </c>
    </row>
    <row r="121" spans="1:7" ht="66.75" customHeight="1" x14ac:dyDescent="0.2">
      <c r="A121" s="8" t="s">
        <v>463</v>
      </c>
      <c r="B121" s="9" t="s">
        <v>325</v>
      </c>
      <c r="C121" s="10" t="s">
        <v>323</v>
      </c>
      <c r="D121" s="11">
        <v>1</v>
      </c>
      <c r="E121" s="11">
        <v>1</v>
      </c>
      <c r="F121" s="11">
        <v>0.9</v>
      </c>
      <c r="G121" s="11">
        <f t="shared" si="5"/>
        <v>90</v>
      </c>
    </row>
    <row r="122" spans="1:7" ht="25.5" x14ac:dyDescent="0.2">
      <c r="A122" s="21" t="s">
        <v>237</v>
      </c>
      <c r="B122" s="16"/>
      <c r="C122" s="25" t="s">
        <v>133</v>
      </c>
      <c r="D122" s="17">
        <v>0</v>
      </c>
      <c r="E122" s="17">
        <f>SUM(E124:E125)</f>
        <v>0</v>
      </c>
      <c r="F122" s="17">
        <f>SUM(F123:F125)</f>
        <v>455.7</v>
      </c>
      <c r="G122" s="17"/>
    </row>
    <row r="123" spans="1:7" ht="63.75" hidden="1" x14ac:dyDescent="0.2">
      <c r="A123" s="8" t="s">
        <v>237</v>
      </c>
      <c r="B123" s="26" t="s">
        <v>325</v>
      </c>
      <c r="C123" s="27" t="s">
        <v>323</v>
      </c>
      <c r="D123" s="13">
        <v>0</v>
      </c>
      <c r="E123" s="13">
        <v>0</v>
      </c>
      <c r="F123" s="13">
        <v>0</v>
      </c>
      <c r="G123" s="13" t="e">
        <f t="shared" si="5"/>
        <v>#DIV/0!</v>
      </c>
    </row>
    <row r="124" spans="1:7" ht="40.15" hidden="1" customHeight="1" x14ac:dyDescent="0.2">
      <c r="A124" s="8" t="s">
        <v>237</v>
      </c>
      <c r="B124" s="26" t="s">
        <v>313</v>
      </c>
      <c r="C124" s="27" t="s">
        <v>311</v>
      </c>
      <c r="D124" s="11">
        <v>0</v>
      </c>
      <c r="E124" s="11">
        <v>0</v>
      </c>
      <c r="F124" s="11">
        <v>0</v>
      </c>
      <c r="G124" s="11" t="e">
        <f t="shared" si="5"/>
        <v>#DIV/0!</v>
      </c>
    </row>
    <row r="125" spans="1:7" ht="67.5" customHeight="1" x14ac:dyDescent="0.2">
      <c r="A125" s="8" t="s">
        <v>237</v>
      </c>
      <c r="B125" s="26" t="s">
        <v>314</v>
      </c>
      <c r="C125" s="27" t="s">
        <v>312</v>
      </c>
      <c r="D125" s="11">
        <v>0</v>
      </c>
      <c r="E125" s="11">
        <v>0</v>
      </c>
      <c r="F125" s="11">
        <v>455.7</v>
      </c>
      <c r="G125" s="11"/>
    </row>
    <row r="126" spans="1:7" s="7" customFormat="1" ht="30.6" hidden="1" customHeight="1" x14ac:dyDescent="0.2">
      <c r="A126" s="3" t="s">
        <v>132</v>
      </c>
      <c r="B126" s="16"/>
      <c r="C126" s="5" t="s">
        <v>133</v>
      </c>
      <c r="D126" s="6">
        <f>D127</f>
        <v>0</v>
      </c>
      <c r="E126" s="6">
        <f t="shared" ref="E126:F126" si="7">E127</f>
        <v>0</v>
      </c>
      <c r="F126" s="6">
        <f t="shared" si="7"/>
        <v>0</v>
      </c>
      <c r="G126" s="6" t="e">
        <f t="shared" si="5"/>
        <v>#DIV/0!</v>
      </c>
    </row>
    <row r="127" spans="1:7" ht="45" hidden="1" customHeight="1" x14ac:dyDescent="0.2">
      <c r="A127" s="8" t="s">
        <v>132</v>
      </c>
      <c r="B127" s="9" t="s">
        <v>209</v>
      </c>
      <c r="C127" s="10" t="s">
        <v>39</v>
      </c>
      <c r="D127" s="11">
        <v>0</v>
      </c>
      <c r="E127" s="11">
        <v>0</v>
      </c>
      <c r="F127" s="11">
        <v>0</v>
      </c>
      <c r="G127" s="11" t="e">
        <f t="shared" si="5"/>
        <v>#DIV/0!</v>
      </c>
    </row>
    <row r="128" spans="1:7" hidden="1" x14ac:dyDescent="0.2">
      <c r="A128" s="21" t="s">
        <v>416</v>
      </c>
      <c r="B128" s="16"/>
      <c r="C128" s="25" t="s">
        <v>417</v>
      </c>
      <c r="D128" s="17">
        <f>D129</f>
        <v>0</v>
      </c>
      <c r="E128" s="17">
        <f t="shared" ref="E128" si="8">E129</f>
        <v>0</v>
      </c>
      <c r="F128" s="17">
        <f>F129+F130</f>
        <v>0</v>
      </c>
      <c r="G128" s="17" t="e">
        <f t="shared" si="5"/>
        <v>#DIV/0!</v>
      </c>
    </row>
    <row r="129" spans="1:7" ht="76.5" hidden="1" x14ac:dyDescent="0.2">
      <c r="A129" s="8" t="s">
        <v>416</v>
      </c>
      <c r="B129" s="9" t="s">
        <v>509</v>
      </c>
      <c r="C129" s="10" t="s">
        <v>507</v>
      </c>
      <c r="D129" s="11">
        <v>0</v>
      </c>
      <c r="E129" s="11">
        <v>0</v>
      </c>
      <c r="F129" s="11">
        <v>0</v>
      </c>
      <c r="G129" s="11" t="e">
        <f t="shared" si="5"/>
        <v>#DIV/0!</v>
      </c>
    </row>
    <row r="130" spans="1:7" ht="76.5" hidden="1" x14ac:dyDescent="0.2">
      <c r="A130" s="8" t="s">
        <v>416</v>
      </c>
      <c r="B130" s="9" t="s">
        <v>510</v>
      </c>
      <c r="C130" s="10" t="s">
        <v>508</v>
      </c>
      <c r="D130" s="11">
        <v>0</v>
      </c>
      <c r="E130" s="11">
        <v>0</v>
      </c>
      <c r="F130" s="11">
        <v>0</v>
      </c>
      <c r="G130" s="11" t="e">
        <f t="shared" si="5"/>
        <v>#DIV/0!</v>
      </c>
    </row>
    <row r="131" spans="1:7" hidden="1" x14ac:dyDescent="0.2">
      <c r="A131" s="21" t="s">
        <v>371</v>
      </c>
      <c r="B131" s="16"/>
      <c r="C131" s="25" t="s">
        <v>372</v>
      </c>
      <c r="D131" s="17">
        <f>D132</f>
        <v>0</v>
      </c>
      <c r="E131" s="17">
        <f>E132</f>
        <v>0</v>
      </c>
      <c r="F131" s="17">
        <f>F132</f>
        <v>0</v>
      </c>
      <c r="G131" s="17" t="e">
        <f t="shared" si="5"/>
        <v>#DIV/0!</v>
      </c>
    </row>
    <row r="132" spans="1:7" ht="45" hidden="1" customHeight="1" x14ac:dyDescent="0.2">
      <c r="A132" s="8" t="s">
        <v>371</v>
      </c>
      <c r="B132" s="26" t="s">
        <v>313</v>
      </c>
      <c r="C132" s="27" t="s">
        <v>311</v>
      </c>
      <c r="D132" s="11">
        <v>0</v>
      </c>
      <c r="E132" s="11">
        <v>0</v>
      </c>
      <c r="F132" s="11">
        <v>0</v>
      </c>
      <c r="G132" s="11" t="e">
        <f t="shared" si="5"/>
        <v>#DIV/0!</v>
      </c>
    </row>
    <row r="133" spans="1:7" x14ac:dyDescent="0.2">
      <c r="A133" s="3" t="s">
        <v>134</v>
      </c>
      <c r="B133" s="9"/>
      <c r="C133" s="5" t="s">
        <v>135</v>
      </c>
      <c r="D133" s="6">
        <f>SUM(D134:D141)</f>
        <v>593.30000000000007</v>
      </c>
      <c r="E133" s="6">
        <f t="shared" ref="E133:F133" si="9">SUM(E134:E141)</f>
        <v>593.30000000000007</v>
      </c>
      <c r="F133" s="6">
        <f t="shared" si="9"/>
        <v>1047.6000000000001</v>
      </c>
      <c r="G133" s="6">
        <f t="shared" si="5"/>
        <v>176.57171751221978</v>
      </c>
    </row>
    <row r="134" spans="1:7" ht="89.25" x14ac:dyDescent="0.2">
      <c r="A134" s="19" t="s">
        <v>134</v>
      </c>
      <c r="B134" s="9" t="s">
        <v>462</v>
      </c>
      <c r="C134" s="10" t="s">
        <v>461</v>
      </c>
      <c r="D134" s="13">
        <v>12.5</v>
      </c>
      <c r="E134" s="13">
        <v>12.5</v>
      </c>
      <c r="F134" s="13">
        <v>0</v>
      </c>
      <c r="G134" s="13">
        <f t="shared" si="5"/>
        <v>0</v>
      </c>
    </row>
    <row r="135" spans="1:7" ht="51" x14ac:dyDescent="0.2">
      <c r="A135" s="8" t="s">
        <v>134</v>
      </c>
      <c r="B135" s="9" t="s">
        <v>315</v>
      </c>
      <c r="C135" s="10" t="s">
        <v>511</v>
      </c>
      <c r="D135" s="11">
        <v>23.3</v>
      </c>
      <c r="E135" s="11">
        <v>23.3</v>
      </c>
      <c r="F135" s="11">
        <v>-43.5</v>
      </c>
      <c r="G135" s="11">
        <f t="shared" si="5"/>
        <v>-186.69527896995709</v>
      </c>
    </row>
    <row r="136" spans="1:7" ht="51" x14ac:dyDescent="0.2">
      <c r="A136" s="8" t="s">
        <v>134</v>
      </c>
      <c r="B136" s="9" t="s">
        <v>384</v>
      </c>
      <c r="C136" s="10" t="s">
        <v>512</v>
      </c>
      <c r="D136" s="11">
        <v>383.3</v>
      </c>
      <c r="E136" s="11">
        <v>383.3</v>
      </c>
      <c r="F136" s="11">
        <v>721.2</v>
      </c>
      <c r="G136" s="11">
        <f t="shared" si="5"/>
        <v>188.15549178189409</v>
      </c>
    </row>
    <row r="137" spans="1:7" ht="122.45" customHeight="1" x14ac:dyDescent="0.2">
      <c r="A137" s="8" t="s">
        <v>134</v>
      </c>
      <c r="B137" s="9" t="s">
        <v>337</v>
      </c>
      <c r="C137" s="10" t="s">
        <v>336</v>
      </c>
      <c r="D137" s="11">
        <v>80</v>
      </c>
      <c r="E137" s="11">
        <v>80</v>
      </c>
      <c r="F137" s="11">
        <v>0</v>
      </c>
      <c r="G137" s="11">
        <f t="shared" si="5"/>
        <v>0</v>
      </c>
    </row>
    <row r="138" spans="1:7" ht="69.599999999999994" customHeight="1" x14ac:dyDescent="0.2">
      <c r="A138" s="8" t="s">
        <v>134</v>
      </c>
      <c r="B138" s="9" t="s">
        <v>396</v>
      </c>
      <c r="C138" s="10" t="s">
        <v>395</v>
      </c>
      <c r="D138" s="11">
        <v>44.3</v>
      </c>
      <c r="E138" s="11">
        <v>44.3</v>
      </c>
      <c r="F138" s="11">
        <v>9.1999999999999993</v>
      </c>
      <c r="G138" s="11">
        <f t="shared" si="5"/>
        <v>20.767494356659142</v>
      </c>
    </row>
    <row r="139" spans="1:7" ht="109.15" customHeight="1" x14ac:dyDescent="0.2">
      <c r="A139" s="8" t="s">
        <v>134</v>
      </c>
      <c r="B139" s="9" t="s">
        <v>399</v>
      </c>
      <c r="C139" s="10" t="s">
        <v>397</v>
      </c>
      <c r="D139" s="11">
        <v>26.2</v>
      </c>
      <c r="E139" s="11">
        <v>26.2</v>
      </c>
      <c r="F139" s="11">
        <v>0</v>
      </c>
      <c r="G139" s="11">
        <f t="shared" ref="G139:G207" si="10">F139/E139*100</f>
        <v>0</v>
      </c>
    </row>
    <row r="140" spans="1:7" ht="72.599999999999994" customHeight="1" x14ac:dyDescent="0.2">
      <c r="A140" s="8" t="s">
        <v>134</v>
      </c>
      <c r="B140" s="9" t="s">
        <v>325</v>
      </c>
      <c r="C140" s="10" t="s">
        <v>323</v>
      </c>
      <c r="D140" s="11">
        <v>23.7</v>
      </c>
      <c r="E140" s="11">
        <v>23.7</v>
      </c>
      <c r="F140" s="11">
        <v>62.6</v>
      </c>
      <c r="G140" s="11">
        <f t="shared" si="10"/>
        <v>264.13502109704643</v>
      </c>
    </row>
    <row r="141" spans="1:7" ht="44.45" customHeight="1" x14ac:dyDescent="0.2">
      <c r="A141" s="8" t="s">
        <v>134</v>
      </c>
      <c r="B141" s="9" t="s">
        <v>313</v>
      </c>
      <c r="C141" s="10" t="s">
        <v>311</v>
      </c>
      <c r="D141" s="11">
        <v>0</v>
      </c>
      <c r="E141" s="11">
        <v>0</v>
      </c>
      <c r="F141" s="11">
        <v>298.10000000000002</v>
      </c>
      <c r="G141" s="11"/>
    </row>
    <row r="142" spans="1:7" s="7" customFormat="1" ht="13.15" hidden="1" customHeight="1" x14ac:dyDescent="0.2">
      <c r="A142" s="3" t="s">
        <v>136</v>
      </c>
      <c r="B142" s="9" t="s">
        <v>18</v>
      </c>
      <c r="C142" s="5" t="s">
        <v>137</v>
      </c>
      <c r="D142" s="6">
        <f t="shared" ref="D142:F142" si="11">D143</f>
        <v>0</v>
      </c>
      <c r="E142" s="6">
        <f t="shared" si="11"/>
        <v>0</v>
      </c>
      <c r="F142" s="6">
        <f t="shared" si="11"/>
        <v>0</v>
      </c>
      <c r="G142" s="6" t="e">
        <f t="shared" si="10"/>
        <v>#DIV/0!</v>
      </c>
    </row>
    <row r="143" spans="1:7" ht="27" hidden="1" customHeight="1" x14ac:dyDescent="0.2">
      <c r="A143" s="8" t="s">
        <v>136</v>
      </c>
      <c r="B143" s="9" t="s">
        <v>126</v>
      </c>
      <c r="C143" s="10" t="s">
        <v>127</v>
      </c>
      <c r="D143" s="11">
        <v>0</v>
      </c>
      <c r="E143" s="11"/>
      <c r="F143" s="11">
        <v>0</v>
      </c>
      <c r="G143" s="11" t="e">
        <f t="shared" si="10"/>
        <v>#DIV/0!</v>
      </c>
    </row>
    <row r="144" spans="1:7" hidden="1" x14ac:dyDescent="0.2">
      <c r="A144" s="21" t="s">
        <v>239</v>
      </c>
      <c r="B144" s="16"/>
      <c r="C144" s="25" t="s">
        <v>238</v>
      </c>
      <c r="D144" s="17">
        <f>D145</f>
        <v>0</v>
      </c>
      <c r="E144" s="17">
        <f t="shared" ref="E144:F144" si="12">E145</f>
        <v>0</v>
      </c>
      <c r="F144" s="17">
        <f t="shared" si="12"/>
        <v>0</v>
      </c>
      <c r="G144" s="17" t="e">
        <f t="shared" si="10"/>
        <v>#DIV/0!</v>
      </c>
    </row>
    <row r="145" spans="1:7" ht="27" hidden="1" customHeight="1" x14ac:dyDescent="0.2">
      <c r="A145" s="8" t="s">
        <v>239</v>
      </c>
      <c r="B145" s="9" t="s">
        <v>126</v>
      </c>
      <c r="C145" s="10" t="s">
        <v>127</v>
      </c>
      <c r="D145" s="11">
        <v>0</v>
      </c>
      <c r="E145" s="11">
        <v>0</v>
      </c>
      <c r="F145" s="11">
        <v>0</v>
      </c>
      <c r="G145" s="11" t="e">
        <f t="shared" si="10"/>
        <v>#DIV/0!</v>
      </c>
    </row>
    <row r="146" spans="1:7" hidden="1" x14ac:dyDescent="0.2">
      <c r="A146" s="21" t="s">
        <v>447</v>
      </c>
      <c r="B146" s="16"/>
      <c r="C146" s="25" t="s">
        <v>448</v>
      </c>
      <c r="D146" s="17">
        <v>0</v>
      </c>
      <c r="E146" s="17">
        <v>0</v>
      </c>
      <c r="F146" s="17">
        <f>F147</f>
        <v>0</v>
      </c>
      <c r="G146" s="17" t="e">
        <f t="shared" si="10"/>
        <v>#DIV/0!</v>
      </c>
    </row>
    <row r="147" spans="1:7" ht="63.75" hidden="1" x14ac:dyDescent="0.2">
      <c r="A147" s="19" t="s">
        <v>447</v>
      </c>
      <c r="B147" s="9" t="s">
        <v>407</v>
      </c>
      <c r="C147" s="10" t="s">
        <v>408</v>
      </c>
      <c r="D147" s="11">
        <v>0</v>
      </c>
      <c r="E147" s="11">
        <v>0</v>
      </c>
      <c r="F147" s="11">
        <v>0</v>
      </c>
      <c r="G147" s="11" t="e">
        <f t="shared" si="10"/>
        <v>#DIV/0!</v>
      </c>
    </row>
    <row r="148" spans="1:7" x14ac:dyDescent="0.2">
      <c r="A148" s="21" t="s">
        <v>290</v>
      </c>
      <c r="B148" s="16"/>
      <c r="C148" s="25" t="s">
        <v>289</v>
      </c>
      <c r="D148" s="17">
        <f>SUM(D149:D207)</f>
        <v>4090.2999999999993</v>
      </c>
      <c r="E148" s="17">
        <f>SUM(E149:E207)</f>
        <v>4090.2999999999993</v>
      </c>
      <c r="F148" s="17">
        <f>SUM(F149:F208)</f>
        <v>2995.8</v>
      </c>
      <c r="G148" s="17">
        <f t="shared" si="10"/>
        <v>73.241571522871197</v>
      </c>
    </row>
    <row r="149" spans="1:7" ht="89.25" x14ac:dyDescent="0.2">
      <c r="A149" s="19" t="s">
        <v>290</v>
      </c>
      <c r="B149" s="40" t="s">
        <v>317</v>
      </c>
      <c r="C149" s="38" t="s">
        <v>316</v>
      </c>
      <c r="D149" s="13">
        <v>0</v>
      </c>
      <c r="E149" s="13">
        <v>0</v>
      </c>
      <c r="F149" s="13">
        <v>10</v>
      </c>
      <c r="G149" s="13"/>
    </row>
    <row r="150" spans="1:7" ht="63.75" x14ac:dyDescent="0.2">
      <c r="A150" s="19" t="s">
        <v>290</v>
      </c>
      <c r="B150" s="46" t="s">
        <v>539</v>
      </c>
      <c r="C150" s="39" t="s">
        <v>538</v>
      </c>
      <c r="D150" s="13">
        <v>3.5</v>
      </c>
      <c r="E150" s="13">
        <v>3.5</v>
      </c>
      <c r="F150" s="13">
        <v>0</v>
      </c>
      <c r="G150" s="13">
        <f t="shared" si="10"/>
        <v>0</v>
      </c>
    </row>
    <row r="151" spans="1:7" ht="63.75" x14ac:dyDescent="0.2">
      <c r="A151" s="19" t="s">
        <v>290</v>
      </c>
      <c r="B151" s="41" t="s">
        <v>407</v>
      </c>
      <c r="C151" s="39" t="s">
        <v>408</v>
      </c>
      <c r="D151" s="13">
        <v>4</v>
      </c>
      <c r="E151" s="13">
        <v>4</v>
      </c>
      <c r="F151" s="13">
        <v>24</v>
      </c>
      <c r="G151" s="13">
        <f t="shared" si="10"/>
        <v>600</v>
      </c>
    </row>
    <row r="152" spans="1:7" ht="63.75" hidden="1" x14ac:dyDescent="0.2">
      <c r="A152" s="19" t="s">
        <v>290</v>
      </c>
      <c r="B152" s="9" t="s">
        <v>286</v>
      </c>
      <c r="C152" s="10" t="s">
        <v>283</v>
      </c>
      <c r="D152" s="11">
        <v>0</v>
      </c>
      <c r="E152" s="11">
        <v>0</v>
      </c>
      <c r="F152" s="11">
        <v>0</v>
      </c>
      <c r="G152" s="13" t="e">
        <f t="shared" si="10"/>
        <v>#DIV/0!</v>
      </c>
    </row>
    <row r="153" spans="1:7" ht="124.15" customHeight="1" x14ac:dyDescent="0.2">
      <c r="A153" s="19" t="s">
        <v>290</v>
      </c>
      <c r="B153" s="9" t="s">
        <v>409</v>
      </c>
      <c r="C153" s="10" t="s">
        <v>410</v>
      </c>
      <c r="D153" s="11">
        <v>27.9</v>
      </c>
      <c r="E153" s="11">
        <v>27.9</v>
      </c>
      <c r="F153" s="11">
        <v>4.5</v>
      </c>
      <c r="G153" s="13">
        <f t="shared" si="10"/>
        <v>16.129032258064516</v>
      </c>
    </row>
    <row r="154" spans="1:7" ht="93.75" customHeight="1" x14ac:dyDescent="0.2">
      <c r="A154" s="19" t="s">
        <v>290</v>
      </c>
      <c r="B154" s="9" t="s">
        <v>330</v>
      </c>
      <c r="C154" s="10" t="s">
        <v>326</v>
      </c>
      <c r="D154" s="11">
        <v>75.3</v>
      </c>
      <c r="E154" s="11">
        <v>75.3</v>
      </c>
      <c r="F154" s="11">
        <v>57.8</v>
      </c>
      <c r="G154" s="11">
        <f t="shared" si="10"/>
        <v>76.759628154050461</v>
      </c>
    </row>
    <row r="155" spans="1:7" ht="91.5" customHeight="1" x14ac:dyDescent="0.2">
      <c r="A155" s="19" t="s">
        <v>290</v>
      </c>
      <c r="B155" s="9" t="s">
        <v>611</v>
      </c>
      <c r="C155" s="10" t="s">
        <v>610</v>
      </c>
      <c r="D155" s="11">
        <v>0</v>
      </c>
      <c r="E155" s="11">
        <v>0</v>
      </c>
      <c r="F155" s="11">
        <v>-2</v>
      </c>
      <c r="G155" s="11"/>
    </row>
    <row r="156" spans="1:7" ht="117.75" customHeight="1" x14ac:dyDescent="0.2">
      <c r="A156" s="19" t="s">
        <v>290</v>
      </c>
      <c r="B156" s="9" t="s">
        <v>613</v>
      </c>
      <c r="C156" s="10" t="s">
        <v>612</v>
      </c>
      <c r="D156" s="11">
        <v>0</v>
      </c>
      <c r="E156" s="11">
        <v>0</v>
      </c>
      <c r="F156" s="11">
        <v>2</v>
      </c>
      <c r="G156" s="11"/>
    </row>
    <row r="157" spans="1:7" ht="117" customHeight="1" x14ac:dyDescent="0.2">
      <c r="A157" s="19" t="s">
        <v>290</v>
      </c>
      <c r="B157" s="9" t="s">
        <v>331</v>
      </c>
      <c r="C157" s="10" t="s">
        <v>327</v>
      </c>
      <c r="D157" s="11">
        <v>112.3</v>
      </c>
      <c r="E157" s="11">
        <v>112.3</v>
      </c>
      <c r="F157" s="11">
        <v>92.5</v>
      </c>
      <c r="G157" s="11">
        <f t="shared" si="10"/>
        <v>82.368655387355304</v>
      </c>
    </row>
    <row r="158" spans="1:7" ht="66.75" customHeight="1" x14ac:dyDescent="0.2">
      <c r="A158" s="19" t="s">
        <v>290</v>
      </c>
      <c r="B158" s="9" t="s">
        <v>332</v>
      </c>
      <c r="C158" s="10" t="s">
        <v>328</v>
      </c>
      <c r="D158" s="11">
        <v>573.70000000000005</v>
      </c>
      <c r="E158" s="11">
        <v>573.70000000000005</v>
      </c>
      <c r="F158" s="11">
        <v>541.29999999999995</v>
      </c>
      <c r="G158" s="11">
        <f t="shared" si="10"/>
        <v>94.352449015164709</v>
      </c>
    </row>
    <row r="159" spans="1:7" ht="67.5" customHeight="1" x14ac:dyDescent="0.2">
      <c r="A159" s="19" t="s">
        <v>290</v>
      </c>
      <c r="B159" s="9" t="s">
        <v>333</v>
      </c>
      <c r="C159" s="10" t="s">
        <v>329</v>
      </c>
      <c r="D159" s="11">
        <v>52.2</v>
      </c>
      <c r="E159" s="11">
        <v>52.2</v>
      </c>
      <c r="F159" s="11">
        <v>64.2</v>
      </c>
      <c r="G159" s="11">
        <f t="shared" si="10"/>
        <v>122.98850574712642</v>
      </c>
    </row>
    <row r="160" spans="1:7" ht="66.75" customHeight="1" x14ac:dyDescent="0.2">
      <c r="A160" s="19" t="s">
        <v>290</v>
      </c>
      <c r="B160" s="9" t="s">
        <v>319</v>
      </c>
      <c r="C160" s="10" t="s">
        <v>318</v>
      </c>
      <c r="D160" s="11">
        <v>1.3</v>
      </c>
      <c r="E160" s="11">
        <v>1.3</v>
      </c>
      <c r="F160" s="11">
        <v>1.8</v>
      </c>
      <c r="G160" s="11">
        <f t="shared" si="10"/>
        <v>138.46153846153845</v>
      </c>
    </row>
    <row r="161" spans="1:7" ht="76.5" x14ac:dyDescent="0.2">
      <c r="A161" s="19" t="s">
        <v>290</v>
      </c>
      <c r="B161" s="9" t="s">
        <v>469</v>
      </c>
      <c r="C161" s="10" t="s">
        <v>468</v>
      </c>
      <c r="D161" s="11">
        <v>0</v>
      </c>
      <c r="E161" s="11">
        <v>0</v>
      </c>
      <c r="F161" s="11">
        <v>29.4</v>
      </c>
      <c r="G161" s="11"/>
    </row>
    <row r="162" spans="1:7" ht="63.75" x14ac:dyDescent="0.2">
      <c r="A162" s="19" t="s">
        <v>290</v>
      </c>
      <c r="B162" s="9" t="s">
        <v>374</v>
      </c>
      <c r="C162" s="10" t="s">
        <v>373</v>
      </c>
      <c r="D162" s="11">
        <v>26.1</v>
      </c>
      <c r="E162" s="11">
        <v>26.1</v>
      </c>
      <c r="F162" s="11">
        <v>39.1</v>
      </c>
      <c r="G162" s="11">
        <f t="shared" si="10"/>
        <v>149.80842911877394</v>
      </c>
    </row>
    <row r="163" spans="1:7" ht="54" customHeight="1" x14ac:dyDescent="0.2">
      <c r="A163" s="19" t="s">
        <v>290</v>
      </c>
      <c r="B163" s="9" t="s">
        <v>471</v>
      </c>
      <c r="C163" s="10" t="s">
        <v>470</v>
      </c>
      <c r="D163" s="11">
        <v>0</v>
      </c>
      <c r="E163" s="11">
        <v>0</v>
      </c>
      <c r="F163" s="11">
        <v>2.2000000000000002</v>
      </c>
      <c r="G163" s="11"/>
    </row>
    <row r="164" spans="1:7" ht="63.75" hidden="1" x14ac:dyDescent="0.2">
      <c r="A164" s="19" t="s">
        <v>290</v>
      </c>
      <c r="B164" s="9" t="s">
        <v>294</v>
      </c>
      <c r="C164" s="10" t="s">
        <v>291</v>
      </c>
      <c r="D164" s="11">
        <v>0</v>
      </c>
      <c r="E164" s="11">
        <v>0</v>
      </c>
      <c r="F164" s="11">
        <v>0</v>
      </c>
      <c r="G164" s="11" t="e">
        <f t="shared" si="10"/>
        <v>#DIV/0!</v>
      </c>
    </row>
    <row r="165" spans="1:7" ht="83.25" customHeight="1" x14ac:dyDescent="0.2">
      <c r="A165" s="19" t="s">
        <v>290</v>
      </c>
      <c r="B165" s="9" t="s">
        <v>378</v>
      </c>
      <c r="C165" s="10" t="s">
        <v>375</v>
      </c>
      <c r="D165" s="11">
        <v>30</v>
      </c>
      <c r="E165" s="11">
        <v>30</v>
      </c>
      <c r="F165" s="11">
        <v>15.2</v>
      </c>
      <c r="G165" s="11">
        <f t="shared" si="10"/>
        <v>50.666666666666657</v>
      </c>
    </row>
    <row r="166" spans="1:7" ht="78.75" customHeight="1" x14ac:dyDescent="0.2">
      <c r="A166" s="19" t="s">
        <v>290</v>
      </c>
      <c r="B166" s="9" t="s">
        <v>379</v>
      </c>
      <c r="C166" s="10" t="s">
        <v>376</v>
      </c>
      <c r="D166" s="11">
        <v>9.3000000000000007</v>
      </c>
      <c r="E166" s="11">
        <v>9.3000000000000007</v>
      </c>
      <c r="F166" s="11">
        <v>2</v>
      </c>
      <c r="G166" s="11">
        <f t="shared" si="10"/>
        <v>21.50537634408602</v>
      </c>
    </row>
    <row r="167" spans="1:7" ht="76.5" x14ac:dyDescent="0.2">
      <c r="A167" s="19" t="s">
        <v>290</v>
      </c>
      <c r="B167" s="9" t="s">
        <v>453</v>
      </c>
      <c r="C167" s="10" t="s">
        <v>440</v>
      </c>
      <c r="D167" s="11">
        <v>583.5</v>
      </c>
      <c r="E167" s="11">
        <v>583.5</v>
      </c>
      <c r="F167" s="11">
        <v>120</v>
      </c>
      <c r="G167" s="11">
        <f t="shared" si="10"/>
        <v>20.565552699228792</v>
      </c>
    </row>
    <row r="168" spans="1:7" ht="63.75" hidden="1" x14ac:dyDescent="0.2">
      <c r="A168" s="19" t="s">
        <v>290</v>
      </c>
      <c r="B168" s="9" t="s">
        <v>540</v>
      </c>
      <c r="C168" s="10" t="s">
        <v>472</v>
      </c>
      <c r="D168" s="11">
        <v>0</v>
      </c>
      <c r="E168" s="11">
        <v>0</v>
      </c>
      <c r="F168" s="11">
        <v>0</v>
      </c>
      <c r="G168" s="11" t="e">
        <f t="shared" si="10"/>
        <v>#DIV/0!</v>
      </c>
    </row>
    <row r="169" spans="1:7" ht="78.75" customHeight="1" x14ac:dyDescent="0.2">
      <c r="A169" s="19" t="s">
        <v>290</v>
      </c>
      <c r="B169" s="9" t="s">
        <v>542</v>
      </c>
      <c r="C169" s="10" t="s">
        <v>541</v>
      </c>
      <c r="D169" s="11">
        <v>0</v>
      </c>
      <c r="E169" s="11">
        <v>0</v>
      </c>
      <c r="F169" s="11">
        <v>3</v>
      </c>
      <c r="G169" s="11"/>
    </row>
    <row r="170" spans="1:7" ht="63.75" x14ac:dyDescent="0.2">
      <c r="A170" s="19" t="s">
        <v>290</v>
      </c>
      <c r="B170" s="9" t="s">
        <v>452</v>
      </c>
      <c r="C170" s="10" t="s">
        <v>441</v>
      </c>
      <c r="D170" s="11">
        <v>0.7</v>
      </c>
      <c r="E170" s="11">
        <v>0.7</v>
      </c>
      <c r="F170" s="11">
        <v>0</v>
      </c>
      <c r="G170" s="11">
        <f t="shared" si="10"/>
        <v>0</v>
      </c>
    </row>
    <row r="171" spans="1:7" ht="65.25" customHeight="1" x14ac:dyDescent="0.2">
      <c r="A171" s="19" t="s">
        <v>290</v>
      </c>
      <c r="B171" s="9" t="s">
        <v>380</v>
      </c>
      <c r="C171" s="10" t="s">
        <v>377</v>
      </c>
      <c r="D171" s="11">
        <v>1.8</v>
      </c>
      <c r="E171" s="11">
        <v>1.8</v>
      </c>
      <c r="F171" s="11">
        <v>0</v>
      </c>
      <c r="G171" s="11">
        <f t="shared" si="10"/>
        <v>0</v>
      </c>
    </row>
    <row r="172" spans="1:7" ht="65.25" customHeight="1" x14ac:dyDescent="0.2">
      <c r="A172" s="19" t="s">
        <v>290</v>
      </c>
      <c r="B172" s="9" t="s">
        <v>615</v>
      </c>
      <c r="C172" s="10" t="s">
        <v>614</v>
      </c>
      <c r="D172" s="11">
        <v>0</v>
      </c>
      <c r="E172" s="11">
        <v>0</v>
      </c>
      <c r="F172" s="11">
        <v>5</v>
      </c>
      <c r="G172" s="11"/>
    </row>
    <row r="173" spans="1:7" ht="46.5" customHeight="1" x14ac:dyDescent="0.2">
      <c r="A173" s="19" t="s">
        <v>290</v>
      </c>
      <c r="B173" s="9" t="s">
        <v>315</v>
      </c>
      <c r="C173" s="10" t="s">
        <v>511</v>
      </c>
      <c r="D173" s="11">
        <v>12.3</v>
      </c>
      <c r="E173" s="11">
        <v>12.3</v>
      </c>
      <c r="F173" s="11">
        <v>5</v>
      </c>
      <c r="G173" s="11">
        <f t="shared" si="10"/>
        <v>40.650406504065039</v>
      </c>
    </row>
    <row r="174" spans="1:7" ht="63.75" hidden="1" x14ac:dyDescent="0.2">
      <c r="A174" s="19" t="s">
        <v>290</v>
      </c>
      <c r="B174" s="9" t="s">
        <v>295</v>
      </c>
      <c r="C174" s="10" t="s">
        <v>292</v>
      </c>
      <c r="D174" s="11">
        <v>0</v>
      </c>
      <c r="E174" s="11">
        <v>0</v>
      </c>
      <c r="F174" s="11">
        <v>0</v>
      </c>
      <c r="G174" s="11" t="e">
        <f t="shared" si="10"/>
        <v>#DIV/0!</v>
      </c>
    </row>
    <row r="175" spans="1:7" ht="81.75" customHeight="1" x14ac:dyDescent="0.2">
      <c r="A175" s="19" t="s">
        <v>290</v>
      </c>
      <c r="B175" s="9" t="s">
        <v>412</v>
      </c>
      <c r="C175" s="10" t="s">
        <v>411</v>
      </c>
      <c r="D175" s="11">
        <v>0</v>
      </c>
      <c r="E175" s="11">
        <v>0</v>
      </c>
      <c r="F175" s="11">
        <v>4.5</v>
      </c>
      <c r="G175" s="11"/>
    </row>
    <row r="176" spans="1:7" ht="76.5" hidden="1" x14ac:dyDescent="0.2">
      <c r="A176" s="19" t="s">
        <v>290</v>
      </c>
      <c r="B176" s="9" t="s">
        <v>383</v>
      </c>
      <c r="C176" s="10" t="s">
        <v>381</v>
      </c>
      <c r="D176" s="11">
        <v>0</v>
      </c>
      <c r="E176" s="11">
        <v>0</v>
      </c>
      <c r="F176" s="11">
        <v>0</v>
      </c>
      <c r="G176" s="11" t="e">
        <f t="shared" si="10"/>
        <v>#DIV/0!</v>
      </c>
    </row>
    <row r="177" spans="1:7" ht="92.25" customHeight="1" x14ac:dyDescent="0.2">
      <c r="A177" s="19" t="s">
        <v>290</v>
      </c>
      <c r="B177" s="9" t="s">
        <v>474</v>
      </c>
      <c r="C177" s="10" t="s">
        <v>473</v>
      </c>
      <c r="D177" s="11">
        <v>0</v>
      </c>
      <c r="E177" s="11">
        <v>0</v>
      </c>
      <c r="F177" s="11">
        <v>-0.1</v>
      </c>
      <c r="G177" s="11"/>
    </row>
    <row r="178" spans="1:7" ht="89.25" x14ac:dyDescent="0.2">
      <c r="A178" s="19" t="s">
        <v>290</v>
      </c>
      <c r="B178" s="9" t="s">
        <v>544</v>
      </c>
      <c r="C178" s="10" t="s">
        <v>543</v>
      </c>
      <c r="D178" s="11">
        <v>0</v>
      </c>
      <c r="E178" s="11">
        <v>0</v>
      </c>
      <c r="F178" s="11">
        <v>2.5</v>
      </c>
      <c r="G178" s="11"/>
    </row>
    <row r="179" spans="1:7" ht="51" x14ac:dyDescent="0.2">
      <c r="A179" s="19" t="s">
        <v>290</v>
      </c>
      <c r="B179" s="9" t="s">
        <v>384</v>
      </c>
      <c r="C179" s="10" t="s">
        <v>382</v>
      </c>
      <c r="D179" s="11">
        <v>314.8</v>
      </c>
      <c r="E179" s="11">
        <v>314.8</v>
      </c>
      <c r="F179" s="11">
        <v>258.3</v>
      </c>
      <c r="G179" s="11">
        <f t="shared" si="10"/>
        <v>82.052096569250324</v>
      </c>
    </row>
    <row r="180" spans="1:7" ht="102" x14ac:dyDescent="0.2">
      <c r="A180" s="19" t="s">
        <v>290</v>
      </c>
      <c r="B180" s="9" t="s">
        <v>388</v>
      </c>
      <c r="C180" s="10" t="s">
        <v>385</v>
      </c>
      <c r="D180" s="11">
        <v>4.4000000000000004</v>
      </c>
      <c r="E180" s="11">
        <v>4.4000000000000004</v>
      </c>
      <c r="F180" s="11">
        <v>2.6</v>
      </c>
      <c r="G180" s="11">
        <f t="shared" si="10"/>
        <v>59.090909090909079</v>
      </c>
    </row>
    <row r="181" spans="1:7" ht="102" x14ac:dyDescent="0.2">
      <c r="A181" s="19" t="s">
        <v>290</v>
      </c>
      <c r="B181" s="9" t="s">
        <v>389</v>
      </c>
      <c r="C181" s="10" t="s">
        <v>386</v>
      </c>
      <c r="D181" s="11">
        <v>19.600000000000001</v>
      </c>
      <c r="E181" s="11">
        <v>19.600000000000001</v>
      </c>
      <c r="F181" s="11">
        <v>13.1</v>
      </c>
      <c r="G181" s="11">
        <f t="shared" si="10"/>
        <v>66.836734693877546</v>
      </c>
    </row>
    <row r="182" spans="1:7" ht="127.5" hidden="1" x14ac:dyDescent="0.2">
      <c r="A182" s="19" t="s">
        <v>290</v>
      </c>
      <c r="B182" s="9" t="s">
        <v>390</v>
      </c>
      <c r="C182" s="10" t="s">
        <v>387</v>
      </c>
      <c r="D182" s="11">
        <v>0</v>
      </c>
      <c r="E182" s="11">
        <v>0</v>
      </c>
      <c r="F182" s="11">
        <v>0</v>
      </c>
      <c r="G182" s="11" t="e">
        <f t="shared" si="10"/>
        <v>#DIV/0!</v>
      </c>
    </row>
    <row r="183" spans="1:7" ht="80.25" customHeight="1" x14ac:dyDescent="0.2">
      <c r="A183" s="19" t="s">
        <v>290</v>
      </c>
      <c r="B183" s="9" t="s">
        <v>335</v>
      </c>
      <c r="C183" s="10" t="s">
        <v>334</v>
      </c>
      <c r="D183" s="11">
        <v>22.9</v>
      </c>
      <c r="E183" s="11">
        <v>22.9</v>
      </c>
      <c r="F183" s="11">
        <v>4.8</v>
      </c>
      <c r="G183" s="11">
        <f t="shared" si="10"/>
        <v>20.960698689956335</v>
      </c>
    </row>
    <row r="184" spans="1:7" ht="63.75" hidden="1" x14ac:dyDescent="0.2">
      <c r="A184" s="19" t="s">
        <v>290</v>
      </c>
      <c r="B184" s="9" t="s">
        <v>414</v>
      </c>
      <c r="C184" s="10" t="s">
        <v>413</v>
      </c>
      <c r="D184" s="11">
        <v>0</v>
      </c>
      <c r="E184" s="11">
        <v>0</v>
      </c>
      <c r="F184" s="11">
        <v>0</v>
      </c>
      <c r="G184" s="11" t="e">
        <f t="shared" si="10"/>
        <v>#DIV/0!</v>
      </c>
    </row>
    <row r="185" spans="1:7" ht="93" customHeight="1" x14ac:dyDescent="0.2">
      <c r="A185" s="19" t="s">
        <v>290</v>
      </c>
      <c r="B185" s="9" t="s">
        <v>393</v>
      </c>
      <c r="C185" s="10" t="s">
        <v>391</v>
      </c>
      <c r="D185" s="11">
        <v>3</v>
      </c>
      <c r="E185" s="11">
        <v>3</v>
      </c>
      <c r="F185" s="11">
        <v>4</v>
      </c>
      <c r="G185" s="11">
        <f t="shared" si="10"/>
        <v>133.33333333333331</v>
      </c>
    </row>
    <row r="186" spans="1:7" ht="104.25" customHeight="1" x14ac:dyDescent="0.2">
      <c r="A186" s="19" t="s">
        <v>290</v>
      </c>
      <c r="B186" s="9" t="s">
        <v>394</v>
      </c>
      <c r="C186" s="10" t="s">
        <v>392</v>
      </c>
      <c r="D186" s="11">
        <v>3.6</v>
      </c>
      <c r="E186" s="11">
        <v>3.6</v>
      </c>
      <c r="F186" s="11">
        <v>3.5</v>
      </c>
      <c r="G186" s="11">
        <f t="shared" si="10"/>
        <v>97.222222222222214</v>
      </c>
    </row>
    <row r="187" spans="1:7" ht="53.25" customHeight="1" x14ac:dyDescent="0.2">
      <c r="A187" s="19" t="s">
        <v>290</v>
      </c>
      <c r="B187" s="9" t="s">
        <v>415</v>
      </c>
      <c r="C187" s="10" t="s">
        <v>513</v>
      </c>
      <c r="D187" s="11">
        <v>6.1</v>
      </c>
      <c r="E187" s="11">
        <v>6.1</v>
      </c>
      <c r="F187" s="11">
        <v>3.6</v>
      </c>
      <c r="G187" s="11">
        <f t="shared" si="10"/>
        <v>59.016393442622963</v>
      </c>
    </row>
    <row r="188" spans="1:7" ht="79.150000000000006" hidden="1" customHeight="1" x14ac:dyDescent="0.2">
      <c r="A188" s="19" t="s">
        <v>290</v>
      </c>
      <c r="B188" s="9" t="s">
        <v>296</v>
      </c>
      <c r="C188" s="10" t="s">
        <v>293</v>
      </c>
      <c r="D188" s="11">
        <v>0</v>
      </c>
      <c r="E188" s="11">
        <v>0</v>
      </c>
      <c r="F188" s="11">
        <v>0</v>
      </c>
      <c r="G188" s="11" t="e">
        <f t="shared" si="10"/>
        <v>#DIV/0!</v>
      </c>
    </row>
    <row r="189" spans="1:7" ht="52.9" hidden="1" customHeight="1" x14ac:dyDescent="0.2">
      <c r="A189" s="19" t="s">
        <v>290</v>
      </c>
      <c r="B189" s="9" t="s">
        <v>287</v>
      </c>
      <c r="C189" s="10" t="s">
        <v>284</v>
      </c>
      <c r="D189" s="11">
        <v>0</v>
      </c>
      <c r="E189" s="11">
        <v>0</v>
      </c>
      <c r="F189" s="11">
        <v>0</v>
      </c>
      <c r="G189" s="11" t="e">
        <f t="shared" si="10"/>
        <v>#DIV/0!</v>
      </c>
    </row>
    <row r="190" spans="1:7" ht="127.5" x14ac:dyDescent="0.2">
      <c r="A190" s="19" t="s">
        <v>290</v>
      </c>
      <c r="B190" s="9" t="s">
        <v>337</v>
      </c>
      <c r="C190" s="10" t="s">
        <v>336</v>
      </c>
      <c r="D190" s="11">
        <v>584.6</v>
      </c>
      <c r="E190" s="11">
        <v>584.6</v>
      </c>
      <c r="F190" s="11">
        <v>5</v>
      </c>
      <c r="G190" s="11">
        <f t="shared" si="10"/>
        <v>0.8552856654122476</v>
      </c>
    </row>
    <row r="191" spans="1:7" ht="63.75" hidden="1" x14ac:dyDescent="0.2">
      <c r="A191" s="19" t="s">
        <v>290</v>
      </c>
      <c r="B191" s="9" t="s">
        <v>396</v>
      </c>
      <c r="C191" s="10" t="s">
        <v>395</v>
      </c>
      <c r="D191" s="11">
        <v>0</v>
      </c>
      <c r="E191" s="11">
        <v>0</v>
      </c>
      <c r="F191" s="11">
        <v>0</v>
      </c>
      <c r="G191" s="11" t="e">
        <f t="shared" si="10"/>
        <v>#DIV/0!</v>
      </c>
    </row>
    <row r="192" spans="1:7" ht="89.25" x14ac:dyDescent="0.2">
      <c r="A192" s="19" t="s">
        <v>290</v>
      </c>
      <c r="B192" s="9" t="s">
        <v>617</v>
      </c>
      <c r="C192" s="10" t="s">
        <v>616</v>
      </c>
      <c r="D192" s="11">
        <v>0</v>
      </c>
      <c r="E192" s="11">
        <v>0</v>
      </c>
      <c r="F192" s="11">
        <v>1.5</v>
      </c>
      <c r="G192" s="11"/>
    </row>
    <row r="193" spans="1:7" ht="66.75" customHeight="1" x14ac:dyDescent="0.2">
      <c r="A193" s="19" t="s">
        <v>290</v>
      </c>
      <c r="B193" s="9" t="s">
        <v>321</v>
      </c>
      <c r="C193" s="10" t="s">
        <v>320</v>
      </c>
      <c r="D193" s="11">
        <v>8.1</v>
      </c>
      <c r="E193" s="11">
        <v>8.1</v>
      </c>
      <c r="F193" s="11">
        <v>25</v>
      </c>
      <c r="G193" s="11">
        <f t="shared" si="10"/>
        <v>308.64197530864197</v>
      </c>
    </row>
    <row r="194" spans="1:7" ht="91.5" customHeight="1" x14ac:dyDescent="0.2">
      <c r="A194" s="19" t="s">
        <v>290</v>
      </c>
      <c r="B194" s="9" t="s">
        <v>419</v>
      </c>
      <c r="C194" s="10" t="s">
        <v>418</v>
      </c>
      <c r="D194" s="11">
        <v>0</v>
      </c>
      <c r="E194" s="11">
        <v>0</v>
      </c>
      <c r="F194" s="11">
        <v>10</v>
      </c>
      <c r="G194" s="11"/>
    </row>
    <row r="195" spans="1:7" ht="105" customHeight="1" x14ac:dyDescent="0.2">
      <c r="A195" s="19" t="s">
        <v>290</v>
      </c>
      <c r="B195" s="9" t="s">
        <v>399</v>
      </c>
      <c r="C195" s="10" t="s">
        <v>397</v>
      </c>
      <c r="D195" s="11">
        <v>0.2</v>
      </c>
      <c r="E195" s="11">
        <v>0.2</v>
      </c>
      <c r="F195" s="11">
        <v>12.5</v>
      </c>
      <c r="G195" s="11">
        <f t="shared" si="10"/>
        <v>6250</v>
      </c>
    </row>
    <row r="196" spans="1:7" ht="54.75" customHeight="1" x14ac:dyDescent="0.2">
      <c r="A196" s="19" t="s">
        <v>290</v>
      </c>
      <c r="B196" s="9" t="s">
        <v>400</v>
      </c>
      <c r="C196" s="10" t="s">
        <v>398</v>
      </c>
      <c r="D196" s="11">
        <v>73.8</v>
      </c>
      <c r="E196" s="11">
        <v>73.8</v>
      </c>
      <c r="F196" s="11">
        <v>18.600000000000001</v>
      </c>
      <c r="G196" s="11">
        <f t="shared" si="10"/>
        <v>25.203252032520329</v>
      </c>
    </row>
    <row r="197" spans="1:7" ht="63.75" hidden="1" x14ac:dyDescent="0.2">
      <c r="A197" s="19" t="s">
        <v>290</v>
      </c>
      <c r="B197" s="9" t="s">
        <v>288</v>
      </c>
      <c r="C197" s="10" t="s">
        <v>285</v>
      </c>
      <c r="D197" s="11">
        <v>0</v>
      </c>
      <c r="E197" s="11">
        <v>0</v>
      </c>
      <c r="F197" s="11">
        <v>0</v>
      </c>
      <c r="G197" s="11" t="e">
        <f t="shared" si="10"/>
        <v>#DIV/0!</v>
      </c>
    </row>
    <row r="198" spans="1:7" ht="76.5" hidden="1" x14ac:dyDescent="0.2">
      <c r="A198" s="19" t="s">
        <v>290</v>
      </c>
      <c r="B198" s="9" t="s">
        <v>402</v>
      </c>
      <c r="C198" s="10" t="s">
        <v>401</v>
      </c>
      <c r="D198" s="11">
        <v>0</v>
      </c>
      <c r="E198" s="11">
        <v>0</v>
      </c>
      <c r="F198" s="11">
        <v>0</v>
      </c>
      <c r="G198" s="11" t="e">
        <f t="shared" si="10"/>
        <v>#DIV/0!</v>
      </c>
    </row>
    <row r="199" spans="1:7" ht="76.5" hidden="1" x14ac:dyDescent="0.2">
      <c r="A199" s="19" t="s">
        <v>290</v>
      </c>
      <c r="B199" s="9" t="s">
        <v>476</v>
      </c>
      <c r="C199" s="10" t="s">
        <v>475</v>
      </c>
      <c r="D199" s="11">
        <v>0</v>
      </c>
      <c r="E199" s="11">
        <v>0</v>
      </c>
      <c r="F199" s="11">
        <v>0</v>
      </c>
      <c r="G199" s="11" t="e">
        <f t="shared" si="10"/>
        <v>#DIV/0!</v>
      </c>
    </row>
    <row r="200" spans="1:7" ht="165.75" x14ac:dyDescent="0.2">
      <c r="A200" s="19" t="s">
        <v>290</v>
      </c>
      <c r="B200" s="9" t="s">
        <v>478</v>
      </c>
      <c r="C200" s="10" t="s">
        <v>477</v>
      </c>
      <c r="D200" s="11">
        <v>4.4000000000000004</v>
      </c>
      <c r="E200" s="11">
        <v>4.4000000000000004</v>
      </c>
      <c r="F200" s="11">
        <v>26</v>
      </c>
      <c r="G200" s="11">
        <f t="shared" si="10"/>
        <v>590.90909090909088</v>
      </c>
    </row>
    <row r="201" spans="1:7" ht="89.25" x14ac:dyDescent="0.2">
      <c r="A201" s="19" t="s">
        <v>290</v>
      </c>
      <c r="B201" s="9" t="s">
        <v>480</v>
      </c>
      <c r="C201" s="10" t="s">
        <v>479</v>
      </c>
      <c r="D201" s="11">
        <v>0</v>
      </c>
      <c r="E201" s="11">
        <v>0</v>
      </c>
      <c r="F201" s="11">
        <v>43.7</v>
      </c>
      <c r="G201" s="11"/>
    </row>
    <row r="202" spans="1:7" ht="102" x14ac:dyDescent="0.2">
      <c r="A202" s="19" t="s">
        <v>290</v>
      </c>
      <c r="B202" s="9" t="s">
        <v>454</v>
      </c>
      <c r="C202" s="10" t="s">
        <v>442</v>
      </c>
      <c r="D202" s="11">
        <v>0</v>
      </c>
      <c r="E202" s="11">
        <v>0</v>
      </c>
      <c r="F202" s="11">
        <v>2.5</v>
      </c>
      <c r="G202" s="11"/>
    </row>
    <row r="203" spans="1:7" ht="76.5" x14ac:dyDescent="0.2">
      <c r="A203" s="19" t="s">
        <v>290</v>
      </c>
      <c r="B203" s="9" t="s">
        <v>324</v>
      </c>
      <c r="C203" s="10" t="s">
        <v>322</v>
      </c>
      <c r="D203" s="11">
        <v>2.2000000000000002</v>
      </c>
      <c r="E203" s="11">
        <v>2.2000000000000002</v>
      </c>
      <c r="F203" s="11">
        <v>2</v>
      </c>
      <c r="G203" s="11">
        <f t="shared" si="10"/>
        <v>90.909090909090907</v>
      </c>
    </row>
    <row r="204" spans="1:7" ht="63.75" x14ac:dyDescent="0.2">
      <c r="A204" s="19" t="s">
        <v>290</v>
      </c>
      <c r="B204" s="9" t="s">
        <v>325</v>
      </c>
      <c r="C204" s="10" t="s">
        <v>323</v>
      </c>
      <c r="D204" s="11">
        <v>1259.0999999999999</v>
      </c>
      <c r="E204" s="11">
        <v>1259.0999999999999</v>
      </c>
      <c r="F204" s="11">
        <v>1169.9000000000001</v>
      </c>
      <c r="G204" s="11">
        <f t="shared" si="10"/>
        <v>92.915574616789783</v>
      </c>
    </row>
    <row r="205" spans="1:7" ht="108.75" customHeight="1" x14ac:dyDescent="0.2">
      <c r="A205" s="19" t="s">
        <v>290</v>
      </c>
      <c r="B205" s="9" t="s">
        <v>619</v>
      </c>
      <c r="C205" s="10" t="s">
        <v>618</v>
      </c>
      <c r="D205" s="11">
        <v>0</v>
      </c>
      <c r="E205" s="11">
        <v>0</v>
      </c>
      <c r="F205" s="11">
        <v>10</v>
      </c>
      <c r="G205" s="11"/>
    </row>
    <row r="206" spans="1:7" ht="153" x14ac:dyDescent="0.2">
      <c r="A206" s="19" t="s">
        <v>290</v>
      </c>
      <c r="B206" s="9" t="s">
        <v>422</v>
      </c>
      <c r="C206" s="10" t="s">
        <v>420</v>
      </c>
      <c r="D206" s="11">
        <v>31.1</v>
      </c>
      <c r="E206" s="11">
        <v>31.1</v>
      </c>
      <c r="F206" s="11">
        <v>3.5</v>
      </c>
      <c r="G206" s="11">
        <f t="shared" si="10"/>
        <v>11.254019292604502</v>
      </c>
    </row>
    <row r="207" spans="1:7" ht="127.15" customHeight="1" x14ac:dyDescent="0.2">
      <c r="A207" s="19" t="s">
        <v>290</v>
      </c>
      <c r="B207" s="9" t="s">
        <v>423</v>
      </c>
      <c r="C207" s="10" t="s">
        <v>421</v>
      </c>
      <c r="D207" s="11">
        <v>238.5</v>
      </c>
      <c r="E207" s="11">
        <v>238.5</v>
      </c>
      <c r="F207" s="11">
        <v>344.3</v>
      </c>
      <c r="G207" s="11">
        <f t="shared" si="10"/>
        <v>144.36058700209645</v>
      </c>
    </row>
    <row r="208" spans="1:7" ht="127.15" customHeight="1" x14ac:dyDescent="0.2">
      <c r="A208" s="19" t="s">
        <v>290</v>
      </c>
      <c r="B208" s="9" t="s">
        <v>622</v>
      </c>
      <c r="C208" s="10" t="s">
        <v>621</v>
      </c>
      <c r="D208" s="11">
        <v>0</v>
      </c>
      <c r="E208" s="11">
        <v>0</v>
      </c>
      <c r="F208" s="11">
        <v>7.5</v>
      </c>
      <c r="G208" s="11"/>
    </row>
    <row r="209" spans="1:7" s="7" customFormat="1" x14ac:dyDescent="0.2">
      <c r="A209" s="3" t="s">
        <v>138</v>
      </c>
      <c r="B209" s="9" t="s">
        <v>18</v>
      </c>
      <c r="C209" s="5" t="s">
        <v>139</v>
      </c>
      <c r="D209" s="6">
        <f>SUM(D211:D228)</f>
        <v>70.5</v>
      </c>
      <c r="E209" s="6">
        <f>SUM(E211:E228)</f>
        <v>23424.999999999996</v>
      </c>
      <c r="F209" s="6">
        <f>SUM(F210:F228)</f>
        <v>23447.499999999996</v>
      </c>
      <c r="G209" s="6">
        <f t="shared" ref="G209:G274" si="13">F209/E209*100</f>
        <v>100.09605122732124</v>
      </c>
    </row>
    <row r="210" spans="1:7" s="7" customFormat="1" ht="25.5" hidden="1" x14ac:dyDescent="0.2">
      <c r="A210" s="19" t="s">
        <v>138</v>
      </c>
      <c r="B210" s="9" t="s">
        <v>154</v>
      </c>
      <c r="C210" s="28" t="s">
        <v>155</v>
      </c>
      <c r="D210" s="13">
        <v>0</v>
      </c>
      <c r="E210" s="13">
        <v>0</v>
      </c>
      <c r="F210" s="13">
        <v>0</v>
      </c>
      <c r="G210" s="13" t="e">
        <f t="shared" si="13"/>
        <v>#DIV/0!</v>
      </c>
    </row>
    <row r="211" spans="1:7" ht="51" hidden="1" x14ac:dyDescent="0.2">
      <c r="A211" s="8" t="s">
        <v>138</v>
      </c>
      <c r="B211" s="9" t="s">
        <v>240</v>
      </c>
      <c r="C211" s="10" t="s">
        <v>241</v>
      </c>
      <c r="D211" s="11">
        <v>0</v>
      </c>
      <c r="E211" s="11">
        <v>0</v>
      </c>
      <c r="F211" s="11">
        <v>0.6</v>
      </c>
      <c r="G211" s="11" t="e">
        <f t="shared" si="13"/>
        <v>#DIV/0!</v>
      </c>
    </row>
    <row r="212" spans="1:7" ht="38.25" x14ac:dyDescent="0.2">
      <c r="A212" s="8" t="s">
        <v>138</v>
      </c>
      <c r="B212" s="9" t="s">
        <v>242</v>
      </c>
      <c r="C212" s="28" t="s">
        <v>243</v>
      </c>
      <c r="D212" s="11">
        <v>0</v>
      </c>
      <c r="E212" s="11">
        <v>0</v>
      </c>
      <c r="F212" s="11">
        <v>15.1</v>
      </c>
      <c r="G212" s="11"/>
    </row>
    <row r="213" spans="1:7" ht="25.5" hidden="1" x14ac:dyDescent="0.2">
      <c r="A213" s="8" t="s">
        <v>138</v>
      </c>
      <c r="B213" s="9" t="s">
        <v>486</v>
      </c>
      <c r="C213" s="28" t="s">
        <v>481</v>
      </c>
      <c r="D213" s="11">
        <v>0</v>
      </c>
      <c r="E213" s="11">
        <v>0</v>
      </c>
      <c r="F213" s="11">
        <v>0</v>
      </c>
      <c r="G213" s="11" t="e">
        <f t="shared" si="13"/>
        <v>#DIV/0!</v>
      </c>
    </row>
    <row r="214" spans="1:7" ht="25.5" hidden="1" x14ac:dyDescent="0.2">
      <c r="A214" s="8" t="s">
        <v>138</v>
      </c>
      <c r="B214" s="9" t="s">
        <v>487</v>
      </c>
      <c r="C214" s="28" t="s">
        <v>482</v>
      </c>
      <c r="D214" s="11">
        <v>0</v>
      </c>
      <c r="E214" s="11">
        <v>0</v>
      </c>
      <c r="F214" s="11">
        <v>0</v>
      </c>
      <c r="G214" s="11" t="e">
        <f t="shared" si="13"/>
        <v>#DIV/0!</v>
      </c>
    </row>
    <row r="215" spans="1:7" ht="25.5" hidden="1" x14ac:dyDescent="0.2">
      <c r="A215" s="8" t="s">
        <v>138</v>
      </c>
      <c r="B215" s="9" t="s">
        <v>488</v>
      </c>
      <c r="C215" s="28" t="s">
        <v>483</v>
      </c>
      <c r="D215" s="11">
        <v>0</v>
      </c>
      <c r="E215" s="11">
        <v>0</v>
      </c>
      <c r="F215" s="11">
        <v>0</v>
      </c>
      <c r="G215" s="11" t="e">
        <f t="shared" si="13"/>
        <v>#DIV/0!</v>
      </c>
    </row>
    <row r="216" spans="1:7" ht="25.5" hidden="1" x14ac:dyDescent="0.2">
      <c r="A216" s="8" t="s">
        <v>138</v>
      </c>
      <c r="B216" s="9" t="s">
        <v>489</v>
      </c>
      <c r="C216" s="28" t="s">
        <v>484</v>
      </c>
      <c r="D216" s="11">
        <v>0</v>
      </c>
      <c r="E216" s="11">
        <v>0</v>
      </c>
      <c r="F216" s="11">
        <v>0</v>
      </c>
      <c r="G216" s="11" t="e">
        <f t="shared" si="13"/>
        <v>#DIV/0!</v>
      </c>
    </row>
    <row r="217" spans="1:7" ht="25.5" hidden="1" x14ac:dyDescent="0.2">
      <c r="A217" s="8" t="s">
        <v>138</v>
      </c>
      <c r="B217" s="9" t="s">
        <v>490</v>
      </c>
      <c r="C217" s="28" t="s">
        <v>485</v>
      </c>
      <c r="D217" s="11">
        <v>0</v>
      </c>
      <c r="E217" s="11">
        <v>0</v>
      </c>
      <c r="F217" s="11">
        <v>0</v>
      </c>
      <c r="G217" s="11" t="e">
        <f t="shared" si="13"/>
        <v>#DIV/0!</v>
      </c>
    </row>
    <row r="218" spans="1:7" ht="44.45" customHeight="1" x14ac:dyDescent="0.2">
      <c r="A218" s="8" t="s">
        <v>138</v>
      </c>
      <c r="B218" s="9" t="s">
        <v>265</v>
      </c>
      <c r="C218" s="10" t="s">
        <v>140</v>
      </c>
      <c r="D218" s="11">
        <v>0</v>
      </c>
      <c r="E218" s="11">
        <v>6449.2</v>
      </c>
      <c r="F218" s="11">
        <v>6449.2</v>
      </c>
      <c r="G218" s="11">
        <f t="shared" si="13"/>
        <v>100</v>
      </c>
    </row>
    <row r="219" spans="1:7" ht="44.45" hidden="1" customHeight="1" x14ac:dyDescent="0.2">
      <c r="A219" s="8" t="s">
        <v>138</v>
      </c>
      <c r="B219" s="9" t="s">
        <v>338</v>
      </c>
      <c r="C219" s="10" t="s">
        <v>339</v>
      </c>
      <c r="D219" s="11">
        <v>0</v>
      </c>
      <c r="E219" s="11">
        <v>0</v>
      </c>
      <c r="F219" s="11">
        <v>0</v>
      </c>
      <c r="G219" s="11" t="e">
        <f t="shared" si="13"/>
        <v>#DIV/0!</v>
      </c>
    </row>
    <row r="220" spans="1:7" ht="17.45" customHeight="1" x14ac:dyDescent="0.2">
      <c r="A220" s="8" t="s">
        <v>138</v>
      </c>
      <c r="B220" s="9" t="s">
        <v>465</v>
      </c>
      <c r="C220" s="10" t="s">
        <v>464</v>
      </c>
      <c r="D220" s="11">
        <v>0</v>
      </c>
      <c r="E220" s="11">
        <v>1375</v>
      </c>
      <c r="F220" s="11">
        <v>1375</v>
      </c>
      <c r="G220" s="11">
        <f t="shared" si="13"/>
        <v>100</v>
      </c>
    </row>
    <row r="221" spans="1:7" ht="12.75" customHeight="1" x14ac:dyDescent="0.2">
      <c r="A221" s="8" t="s">
        <v>138</v>
      </c>
      <c r="B221" s="9" t="s">
        <v>266</v>
      </c>
      <c r="C221" s="10" t="s">
        <v>141</v>
      </c>
      <c r="D221" s="11">
        <v>70.5</v>
      </c>
      <c r="E221" s="11">
        <v>6934.9</v>
      </c>
      <c r="F221" s="11">
        <v>6934.9</v>
      </c>
      <c r="G221" s="11">
        <f t="shared" si="13"/>
        <v>100</v>
      </c>
    </row>
    <row r="222" spans="1:7" ht="25.5" hidden="1" x14ac:dyDescent="0.2">
      <c r="A222" s="8" t="s">
        <v>138</v>
      </c>
      <c r="B222" s="9" t="s">
        <v>267</v>
      </c>
      <c r="C222" s="10" t="s">
        <v>150</v>
      </c>
      <c r="D222" s="11">
        <v>0</v>
      </c>
      <c r="E222" s="11">
        <v>0</v>
      </c>
      <c r="F222" s="11">
        <v>0</v>
      </c>
      <c r="G222" s="11" t="e">
        <f t="shared" si="13"/>
        <v>#DIV/0!</v>
      </c>
    </row>
    <row r="223" spans="1:7" ht="51" hidden="1" x14ac:dyDescent="0.2">
      <c r="A223" s="8" t="s">
        <v>138</v>
      </c>
      <c r="B223" s="9" t="s">
        <v>467</v>
      </c>
      <c r="C223" s="10" t="s">
        <v>466</v>
      </c>
      <c r="D223" s="11">
        <v>0</v>
      </c>
      <c r="E223" s="11">
        <v>0</v>
      </c>
      <c r="F223" s="11">
        <v>0</v>
      </c>
      <c r="G223" s="11" t="e">
        <f t="shared" si="13"/>
        <v>#DIV/0!</v>
      </c>
    </row>
    <row r="224" spans="1:7" ht="25.5" hidden="1" x14ac:dyDescent="0.2">
      <c r="A224" s="8" t="s">
        <v>138</v>
      </c>
      <c r="B224" s="9" t="s">
        <v>404</v>
      </c>
      <c r="C224" s="10" t="s">
        <v>403</v>
      </c>
      <c r="D224" s="11">
        <v>0</v>
      </c>
      <c r="E224" s="11">
        <v>0</v>
      </c>
      <c r="F224" s="11">
        <v>0</v>
      </c>
      <c r="G224" s="11" t="e">
        <f t="shared" si="13"/>
        <v>#DIV/0!</v>
      </c>
    </row>
    <row r="225" spans="1:7" ht="25.5" x14ac:dyDescent="0.2">
      <c r="A225" s="8" t="s">
        <v>138</v>
      </c>
      <c r="B225" s="9" t="s">
        <v>492</v>
      </c>
      <c r="C225" s="10" t="s">
        <v>491</v>
      </c>
      <c r="D225" s="11">
        <v>0</v>
      </c>
      <c r="E225" s="11">
        <v>8681.6</v>
      </c>
      <c r="F225" s="11">
        <v>8688.4</v>
      </c>
      <c r="G225" s="11">
        <f t="shared" si="13"/>
        <v>100.0783265757464</v>
      </c>
    </row>
    <row r="226" spans="1:7" ht="26.45" hidden="1" customHeight="1" x14ac:dyDescent="0.2">
      <c r="A226" s="8" t="s">
        <v>138</v>
      </c>
      <c r="B226" s="9" t="s">
        <v>268</v>
      </c>
      <c r="C226" s="10" t="s">
        <v>143</v>
      </c>
      <c r="D226" s="11">
        <v>0</v>
      </c>
      <c r="E226" s="11">
        <v>0</v>
      </c>
      <c r="F226" s="11">
        <v>0</v>
      </c>
      <c r="G226" s="11" t="e">
        <f t="shared" si="13"/>
        <v>#DIV/0!</v>
      </c>
    </row>
    <row r="227" spans="1:7" ht="26.45" hidden="1" customHeight="1" x14ac:dyDescent="0.2">
      <c r="A227" s="8" t="s">
        <v>138</v>
      </c>
      <c r="B227" s="9" t="s">
        <v>269</v>
      </c>
      <c r="C227" s="10" t="s">
        <v>144</v>
      </c>
      <c r="D227" s="11">
        <v>0</v>
      </c>
      <c r="E227" s="11">
        <v>0</v>
      </c>
      <c r="F227" s="11">
        <v>0</v>
      </c>
      <c r="G227" s="11" t="e">
        <f t="shared" si="13"/>
        <v>#DIV/0!</v>
      </c>
    </row>
    <row r="228" spans="1:7" ht="25.5" x14ac:dyDescent="0.2">
      <c r="A228" s="8" t="s">
        <v>138</v>
      </c>
      <c r="B228" s="9" t="s">
        <v>264</v>
      </c>
      <c r="C228" s="10" t="s">
        <v>145</v>
      </c>
      <c r="D228" s="11">
        <v>0</v>
      </c>
      <c r="E228" s="11">
        <v>-15.7</v>
      </c>
      <c r="F228" s="11">
        <v>-15.7</v>
      </c>
      <c r="G228" s="11">
        <f t="shared" si="13"/>
        <v>100</v>
      </c>
    </row>
    <row r="229" spans="1:7" s="7" customFormat="1" ht="13.15" customHeight="1" x14ac:dyDescent="0.2">
      <c r="A229" s="3" t="s">
        <v>146</v>
      </c>
      <c r="B229" s="9" t="s">
        <v>18</v>
      </c>
      <c r="C229" s="5" t="s">
        <v>147</v>
      </c>
      <c r="D229" s="6">
        <f>SUM(D231:D255)</f>
        <v>1890438.4</v>
      </c>
      <c r="E229" s="6">
        <f>SUM(E231:E255)</f>
        <v>2086226.4000000004</v>
      </c>
      <c r="F229" s="6">
        <f>SUM(F231:F255)</f>
        <v>2086937.2000000002</v>
      </c>
      <c r="G229" s="6">
        <f t="shared" si="13"/>
        <v>100.03407108643626</v>
      </c>
    </row>
    <row r="230" spans="1:7" s="7" customFormat="1" ht="25.5" hidden="1" x14ac:dyDescent="0.2">
      <c r="A230" s="19" t="s">
        <v>146</v>
      </c>
      <c r="B230" s="9" t="s">
        <v>154</v>
      </c>
      <c r="C230" s="28" t="s">
        <v>155</v>
      </c>
      <c r="D230" s="13"/>
      <c r="E230" s="13">
        <v>0</v>
      </c>
      <c r="F230" s="13"/>
      <c r="G230" s="13" t="e">
        <f t="shared" si="13"/>
        <v>#DIV/0!</v>
      </c>
    </row>
    <row r="231" spans="1:7" ht="51" x14ac:dyDescent="0.2">
      <c r="A231" s="8" t="s">
        <v>146</v>
      </c>
      <c r="B231" s="9" t="s">
        <v>240</v>
      </c>
      <c r="C231" s="10" t="s">
        <v>241</v>
      </c>
      <c r="D231" s="11">
        <v>0</v>
      </c>
      <c r="E231" s="11">
        <v>1617.2</v>
      </c>
      <c r="F231" s="11">
        <v>1617.2</v>
      </c>
      <c r="G231" s="11">
        <f t="shared" si="13"/>
        <v>100</v>
      </c>
    </row>
    <row r="232" spans="1:7" ht="63.75" x14ac:dyDescent="0.2">
      <c r="A232" s="8" t="s">
        <v>146</v>
      </c>
      <c r="B232" s="9" t="s">
        <v>248</v>
      </c>
      <c r="C232" s="10" t="s">
        <v>249</v>
      </c>
      <c r="D232" s="11">
        <v>0</v>
      </c>
      <c r="E232" s="11">
        <v>4385.3</v>
      </c>
      <c r="F232" s="11">
        <v>4385.3</v>
      </c>
      <c r="G232" s="11">
        <f t="shared" si="13"/>
        <v>100</v>
      </c>
    </row>
    <row r="233" spans="1:7" ht="38.25" x14ac:dyDescent="0.2">
      <c r="A233" s="8" t="s">
        <v>146</v>
      </c>
      <c r="B233" s="9" t="s">
        <v>242</v>
      </c>
      <c r="C233" s="28" t="s">
        <v>243</v>
      </c>
      <c r="D233" s="11">
        <v>5682.5</v>
      </c>
      <c r="E233" s="11">
        <v>6082.8</v>
      </c>
      <c r="F233" s="11">
        <v>6623.6</v>
      </c>
      <c r="G233" s="11">
        <f t="shared" si="13"/>
        <v>108.89064246728482</v>
      </c>
    </row>
    <row r="234" spans="1:7" ht="51" x14ac:dyDescent="0.2">
      <c r="A234" s="8" t="s">
        <v>146</v>
      </c>
      <c r="B234" s="29" t="s">
        <v>244</v>
      </c>
      <c r="C234" s="28" t="s">
        <v>245</v>
      </c>
      <c r="D234" s="11">
        <v>0</v>
      </c>
      <c r="E234" s="11">
        <v>176.4</v>
      </c>
      <c r="F234" s="11">
        <v>207.3</v>
      </c>
      <c r="G234" s="11">
        <f t="shared" si="13"/>
        <v>117.51700680272108</v>
      </c>
    </row>
    <row r="235" spans="1:7" ht="52.9" hidden="1" customHeight="1" x14ac:dyDescent="0.2">
      <c r="A235" s="8" t="s">
        <v>146</v>
      </c>
      <c r="B235" s="9" t="s">
        <v>148</v>
      </c>
      <c r="C235" s="10" t="s">
        <v>149</v>
      </c>
      <c r="D235" s="11">
        <v>0</v>
      </c>
      <c r="E235" s="11">
        <v>0</v>
      </c>
      <c r="F235" s="11">
        <v>0</v>
      </c>
      <c r="G235" s="11" t="e">
        <f t="shared" si="13"/>
        <v>#DIV/0!</v>
      </c>
    </row>
    <row r="236" spans="1:7" ht="52.9" customHeight="1" x14ac:dyDescent="0.2">
      <c r="A236" s="8" t="s">
        <v>146</v>
      </c>
      <c r="B236" s="9" t="s">
        <v>341</v>
      </c>
      <c r="C236" s="10" t="s">
        <v>340</v>
      </c>
      <c r="D236" s="11">
        <v>0</v>
      </c>
      <c r="E236" s="11">
        <v>0</v>
      </c>
      <c r="F236" s="11">
        <v>608.9</v>
      </c>
      <c r="G236" s="11"/>
    </row>
    <row r="237" spans="1:7" ht="52.9" customHeight="1" x14ac:dyDescent="0.2">
      <c r="A237" s="8" t="s">
        <v>146</v>
      </c>
      <c r="B237" s="9" t="s">
        <v>354</v>
      </c>
      <c r="C237" s="10" t="s">
        <v>352</v>
      </c>
      <c r="D237" s="11">
        <v>0</v>
      </c>
      <c r="E237" s="11">
        <v>0</v>
      </c>
      <c r="F237" s="11">
        <v>10</v>
      </c>
      <c r="G237" s="11"/>
    </row>
    <row r="238" spans="1:7" hidden="1" x14ac:dyDescent="0.2">
      <c r="A238" s="8" t="s">
        <v>146</v>
      </c>
      <c r="B238" s="29" t="s">
        <v>156</v>
      </c>
      <c r="C238" s="28" t="s">
        <v>157</v>
      </c>
      <c r="D238" s="11">
        <v>0</v>
      </c>
      <c r="E238" s="11">
        <v>0</v>
      </c>
      <c r="F238" s="11">
        <v>0</v>
      </c>
      <c r="G238" s="11" t="e">
        <f t="shared" si="13"/>
        <v>#DIV/0!</v>
      </c>
    </row>
    <row r="239" spans="1:7" hidden="1" x14ac:dyDescent="0.2">
      <c r="A239" s="8" t="s">
        <v>146</v>
      </c>
      <c r="B239" s="29" t="s">
        <v>193</v>
      </c>
      <c r="C239" s="28" t="s">
        <v>210</v>
      </c>
      <c r="D239" s="11">
        <v>0</v>
      </c>
      <c r="E239" s="11">
        <v>0</v>
      </c>
      <c r="F239" s="11">
        <v>0</v>
      </c>
      <c r="G239" s="11" t="e">
        <f t="shared" si="13"/>
        <v>#DIV/0!</v>
      </c>
    </row>
    <row r="240" spans="1:7" ht="51" hidden="1" x14ac:dyDescent="0.2">
      <c r="A240" s="8" t="s">
        <v>146</v>
      </c>
      <c r="B240" s="29" t="s">
        <v>361</v>
      </c>
      <c r="C240" s="28" t="s">
        <v>360</v>
      </c>
      <c r="D240" s="11">
        <v>0</v>
      </c>
      <c r="E240" s="11">
        <v>0</v>
      </c>
      <c r="F240" s="11">
        <v>0</v>
      </c>
      <c r="G240" s="11" t="e">
        <f t="shared" si="13"/>
        <v>#DIV/0!</v>
      </c>
    </row>
    <row r="241" spans="1:8" ht="25.5" hidden="1" x14ac:dyDescent="0.2">
      <c r="A241" s="8" t="s">
        <v>146</v>
      </c>
      <c r="B241" s="30" t="s">
        <v>252</v>
      </c>
      <c r="C241" s="32" t="s">
        <v>211</v>
      </c>
      <c r="D241" s="11">
        <v>0</v>
      </c>
      <c r="E241" s="11">
        <v>0</v>
      </c>
      <c r="F241" s="11">
        <v>0</v>
      </c>
      <c r="G241" s="11" t="e">
        <f t="shared" si="13"/>
        <v>#DIV/0!</v>
      </c>
    </row>
    <row r="242" spans="1:8" ht="13.15" customHeight="1" x14ac:dyDescent="0.2">
      <c r="A242" s="8" t="s">
        <v>146</v>
      </c>
      <c r="B242" s="9" t="s">
        <v>266</v>
      </c>
      <c r="C242" s="10" t="s">
        <v>141</v>
      </c>
      <c r="D242" s="11">
        <v>86811.4</v>
      </c>
      <c r="E242" s="11">
        <v>97342.7</v>
      </c>
      <c r="F242" s="11">
        <v>96877.8</v>
      </c>
      <c r="G242" s="11">
        <f t="shared" si="13"/>
        <v>99.522408973656994</v>
      </c>
      <c r="H242" s="44"/>
    </row>
    <row r="243" spans="1:8" ht="26.45" customHeight="1" x14ac:dyDescent="0.2">
      <c r="A243" s="8" t="s">
        <v>146</v>
      </c>
      <c r="B243" s="9" t="s">
        <v>267</v>
      </c>
      <c r="C243" s="10" t="s">
        <v>150</v>
      </c>
      <c r="D243" s="11">
        <v>1607065.5</v>
      </c>
      <c r="E243" s="11">
        <v>1796050.8</v>
      </c>
      <c r="F243" s="11">
        <v>1796050.8</v>
      </c>
      <c r="G243" s="11">
        <f t="shared" si="13"/>
        <v>100</v>
      </c>
    </row>
    <row r="244" spans="1:8" ht="54" customHeight="1" x14ac:dyDescent="0.2">
      <c r="A244" s="8" t="s">
        <v>146</v>
      </c>
      <c r="B244" s="9" t="s">
        <v>546</v>
      </c>
      <c r="C244" s="10" t="s">
        <v>545</v>
      </c>
      <c r="D244" s="11">
        <v>0</v>
      </c>
      <c r="E244" s="11">
        <v>4076.7</v>
      </c>
      <c r="F244" s="11">
        <v>4076.7</v>
      </c>
      <c r="G244" s="11">
        <f t="shared" si="13"/>
        <v>100</v>
      </c>
    </row>
    <row r="245" spans="1:8" ht="43.5" customHeight="1" x14ac:dyDescent="0.2">
      <c r="A245" s="8" t="s">
        <v>146</v>
      </c>
      <c r="B245" s="9" t="s">
        <v>426</v>
      </c>
      <c r="C245" s="10" t="s">
        <v>427</v>
      </c>
      <c r="D245" s="11">
        <v>71421.2</v>
      </c>
      <c r="E245" s="11">
        <v>68198.899999999994</v>
      </c>
      <c r="F245" s="11">
        <v>68198.899999999994</v>
      </c>
      <c r="G245" s="11">
        <f t="shared" si="13"/>
        <v>100</v>
      </c>
    </row>
    <row r="246" spans="1:8" ht="16.5" customHeight="1" x14ac:dyDescent="0.2">
      <c r="A246" s="8" t="s">
        <v>146</v>
      </c>
      <c r="B246" s="9" t="s">
        <v>270</v>
      </c>
      <c r="C246" s="10" t="s">
        <v>142</v>
      </c>
      <c r="D246" s="11">
        <v>119457.8</v>
      </c>
      <c r="E246" s="11">
        <v>113449.9</v>
      </c>
      <c r="F246" s="11">
        <v>113449.9</v>
      </c>
      <c r="G246" s="11">
        <f t="shared" si="13"/>
        <v>100</v>
      </c>
    </row>
    <row r="247" spans="1:8" ht="30" customHeight="1" x14ac:dyDescent="0.2">
      <c r="A247" s="8" t="s">
        <v>146</v>
      </c>
      <c r="B247" s="9" t="s">
        <v>492</v>
      </c>
      <c r="C247" s="10" t="s">
        <v>491</v>
      </c>
      <c r="D247" s="11">
        <v>0</v>
      </c>
      <c r="E247" s="11">
        <v>15843.1</v>
      </c>
      <c r="F247" s="11">
        <v>15854.8</v>
      </c>
      <c r="G247" s="11">
        <f t="shared" si="13"/>
        <v>100.07384918355623</v>
      </c>
    </row>
    <row r="248" spans="1:8" ht="13.15" hidden="1" customHeight="1" x14ac:dyDescent="0.2">
      <c r="A248" s="8" t="s">
        <v>146</v>
      </c>
      <c r="B248" s="9" t="s">
        <v>271</v>
      </c>
      <c r="C248" s="10" t="s">
        <v>151</v>
      </c>
      <c r="D248" s="11">
        <v>0</v>
      </c>
      <c r="E248" s="11">
        <v>0</v>
      </c>
      <c r="F248" s="11">
        <v>0</v>
      </c>
      <c r="G248" s="11" t="e">
        <f t="shared" si="13"/>
        <v>#DIV/0!</v>
      </c>
    </row>
    <row r="249" spans="1:8" ht="25.5" hidden="1" x14ac:dyDescent="0.2">
      <c r="A249" s="8" t="s">
        <v>146</v>
      </c>
      <c r="B249" s="26" t="s">
        <v>268</v>
      </c>
      <c r="C249" s="27" t="s">
        <v>143</v>
      </c>
      <c r="D249" s="11">
        <v>0</v>
      </c>
      <c r="E249" s="11">
        <v>0</v>
      </c>
      <c r="F249" s="11">
        <v>0</v>
      </c>
      <c r="G249" s="11" t="e">
        <f t="shared" si="13"/>
        <v>#DIV/0!</v>
      </c>
    </row>
    <row r="250" spans="1:8" ht="44.45" customHeight="1" x14ac:dyDescent="0.2">
      <c r="A250" s="8" t="s">
        <v>146</v>
      </c>
      <c r="B250" s="9" t="s">
        <v>495</v>
      </c>
      <c r="C250" s="10" t="s">
        <v>493</v>
      </c>
      <c r="D250" s="11">
        <v>0</v>
      </c>
      <c r="E250" s="11">
        <v>962.2</v>
      </c>
      <c r="F250" s="11">
        <v>966.5</v>
      </c>
      <c r="G250" s="11">
        <f t="shared" si="13"/>
        <v>100.44689253793391</v>
      </c>
    </row>
    <row r="251" spans="1:8" ht="61.15" customHeight="1" x14ac:dyDescent="0.2">
      <c r="A251" s="8" t="s">
        <v>146</v>
      </c>
      <c r="B251" s="9" t="s">
        <v>496</v>
      </c>
      <c r="C251" s="10" t="s">
        <v>494</v>
      </c>
      <c r="D251" s="11">
        <v>0</v>
      </c>
      <c r="E251" s="11">
        <v>21316.7</v>
      </c>
      <c r="F251" s="11">
        <v>21316.7</v>
      </c>
      <c r="G251" s="11">
        <f t="shared" si="13"/>
        <v>100</v>
      </c>
    </row>
    <row r="252" spans="1:8" ht="43.9" customHeight="1" x14ac:dyDescent="0.2">
      <c r="A252" s="8" t="s">
        <v>146</v>
      </c>
      <c r="B252" s="9" t="s">
        <v>498</v>
      </c>
      <c r="C252" s="10" t="s">
        <v>497</v>
      </c>
      <c r="D252" s="11">
        <v>0</v>
      </c>
      <c r="E252" s="11">
        <v>-12211.6</v>
      </c>
      <c r="F252" s="11">
        <v>-12211.6</v>
      </c>
      <c r="G252" s="11">
        <f t="shared" si="13"/>
        <v>100</v>
      </c>
    </row>
    <row r="253" spans="1:8" ht="54.75" customHeight="1" x14ac:dyDescent="0.2">
      <c r="A253" s="8" t="s">
        <v>146</v>
      </c>
      <c r="B253" s="9" t="s">
        <v>548</v>
      </c>
      <c r="C253" s="10" t="s">
        <v>547</v>
      </c>
      <c r="D253" s="11">
        <v>0</v>
      </c>
      <c r="E253" s="11">
        <v>-248.4</v>
      </c>
      <c r="F253" s="11">
        <v>-248.4</v>
      </c>
      <c r="G253" s="11">
        <f t="shared" si="13"/>
        <v>100</v>
      </c>
    </row>
    <row r="254" spans="1:8" ht="51" x14ac:dyDescent="0.2">
      <c r="A254" s="8" t="s">
        <v>146</v>
      </c>
      <c r="B254" s="9" t="s">
        <v>458</v>
      </c>
      <c r="C254" s="10" t="s">
        <v>443</v>
      </c>
      <c r="D254" s="11">
        <v>0</v>
      </c>
      <c r="E254" s="11">
        <v>-5067.3</v>
      </c>
      <c r="F254" s="11">
        <v>-5067.3</v>
      </c>
      <c r="G254" s="11">
        <f t="shared" si="13"/>
        <v>100</v>
      </c>
    </row>
    <row r="255" spans="1:8" ht="28.15" customHeight="1" x14ac:dyDescent="0.2">
      <c r="A255" s="8" t="s">
        <v>146</v>
      </c>
      <c r="B255" s="9" t="s">
        <v>264</v>
      </c>
      <c r="C255" s="10" t="s">
        <v>145</v>
      </c>
      <c r="D255" s="11">
        <v>0</v>
      </c>
      <c r="E255" s="11">
        <v>-25749</v>
      </c>
      <c r="F255" s="11">
        <v>-25779.9</v>
      </c>
      <c r="G255" s="11">
        <f t="shared" si="13"/>
        <v>100.12000466037516</v>
      </c>
    </row>
    <row r="256" spans="1:8" s="7" customFormat="1" ht="13.15" customHeight="1" x14ac:dyDescent="0.2">
      <c r="A256" s="3" t="s">
        <v>152</v>
      </c>
      <c r="B256" s="9" t="s">
        <v>18</v>
      </c>
      <c r="C256" s="5" t="s">
        <v>153</v>
      </c>
      <c r="D256" s="6">
        <f>SUM(D257:D266)</f>
        <v>2715.1</v>
      </c>
      <c r="E256" s="6">
        <f>SUM(E257:E266)</f>
        <v>20401.400000000001</v>
      </c>
      <c r="F256" s="6">
        <f>SUM(F257:F266)</f>
        <v>20525.3</v>
      </c>
      <c r="G256" s="6">
        <f t="shared" si="13"/>
        <v>100.60731126295252</v>
      </c>
    </row>
    <row r="257" spans="1:7" s="7" customFormat="1" ht="25.5" hidden="1" x14ac:dyDescent="0.2">
      <c r="A257" s="19" t="s">
        <v>152</v>
      </c>
      <c r="B257" s="29" t="s">
        <v>246</v>
      </c>
      <c r="C257" s="28" t="s">
        <v>247</v>
      </c>
      <c r="D257" s="13">
        <v>0</v>
      </c>
      <c r="E257" s="13">
        <v>0</v>
      </c>
      <c r="F257" s="13">
        <v>0</v>
      </c>
      <c r="G257" s="13"/>
    </row>
    <row r="258" spans="1:7" ht="42" customHeight="1" x14ac:dyDescent="0.2">
      <c r="A258" s="8" t="s">
        <v>152</v>
      </c>
      <c r="B258" s="9" t="s">
        <v>549</v>
      </c>
      <c r="C258" s="10" t="s">
        <v>550</v>
      </c>
      <c r="D258" s="11">
        <v>56.9</v>
      </c>
      <c r="E258" s="11">
        <v>56.9</v>
      </c>
      <c r="F258" s="11">
        <v>59.2</v>
      </c>
      <c r="G258" s="11">
        <f t="shared" si="13"/>
        <v>104.04217926186293</v>
      </c>
    </row>
    <row r="259" spans="1:7" ht="42" customHeight="1" x14ac:dyDescent="0.2">
      <c r="A259" s="8" t="s">
        <v>152</v>
      </c>
      <c r="B259" s="9" t="s">
        <v>242</v>
      </c>
      <c r="C259" s="28" t="s">
        <v>243</v>
      </c>
      <c r="D259" s="11">
        <v>0</v>
      </c>
      <c r="E259" s="11">
        <v>0</v>
      </c>
      <c r="F259" s="11">
        <v>116.4</v>
      </c>
      <c r="G259" s="11"/>
    </row>
    <row r="260" spans="1:7" ht="54" customHeight="1" x14ac:dyDescent="0.2">
      <c r="A260" s="8" t="s">
        <v>152</v>
      </c>
      <c r="B260" s="9" t="s">
        <v>148</v>
      </c>
      <c r="C260" s="28" t="s">
        <v>149</v>
      </c>
      <c r="D260" s="11">
        <v>0</v>
      </c>
      <c r="E260" s="11">
        <v>0</v>
      </c>
      <c r="F260" s="11">
        <v>4.9000000000000004</v>
      </c>
      <c r="G260" s="11"/>
    </row>
    <row r="261" spans="1:7" ht="53.25" customHeight="1" x14ac:dyDescent="0.2">
      <c r="A261" s="8" t="s">
        <v>152</v>
      </c>
      <c r="B261" s="29" t="s">
        <v>341</v>
      </c>
      <c r="C261" s="27" t="s">
        <v>340</v>
      </c>
      <c r="D261" s="11">
        <v>0</v>
      </c>
      <c r="E261" s="11">
        <v>0</v>
      </c>
      <c r="F261" s="11">
        <v>0.3</v>
      </c>
      <c r="G261" s="11"/>
    </row>
    <row r="262" spans="1:7" hidden="1" x14ac:dyDescent="0.2">
      <c r="A262" s="8" t="s">
        <v>152</v>
      </c>
      <c r="B262" s="9" t="s">
        <v>156</v>
      </c>
      <c r="C262" s="28" t="s">
        <v>157</v>
      </c>
      <c r="D262" s="11">
        <v>0</v>
      </c>
      <c r="E262" s="11">
        <v>0</v>
      </c>
      <c r="F262" s="11">
        <v>0</v>
      </c>
      <c r="G262" s="11"/>
    </row>
    <row r="263" spans="1:7" ht="15" customHeight="1" x14ac:dyDescent="0.2">
      <c r="A263" s="8" t="s">
        <v>152</v>
      </c>
      <c r="B263" s="9" t="s">
        <v>459</v>
      </c>
      <c r="C263" s="28" t="s">
        <v>460</v>
      </c>
      <c r="D263" s="11">
        <v>2658.2</v>
      </c>
      <c r="E263" s="11">
        <v>20344.5</v>
      </c>
      <c r="F263" s="11">
        <v>20344.5</v>
      </c>
      <c r="G263" s="11">
        <f t="shared" si="13"/>
        <v>100</v>
      </c>
    </row>
    <row r="264" spans="1:7" ht="25.5" hidden="1" x14ac:dyDescent="0.2">
      <c r="A264" s="8" t="s">
        <v>152</v>
      </c>
      <c r="B264" s="9" t="s">
        <v>455</v>
      </c>
      <c r="C264" s="28" t="s">
        <v>444</v>
      </c>
      <c r="D264" s="11">
        <v>0</v>
      </c>
      <c r="E264" s="11">
        <v>0</v>
      </c>
      <c r="F264" s="11">
        <v>0</v>
      </c>
      <c r="G264" s="11" t="e">
        <f t="shared" si="13"/>
        <v>#DIV/0!</v>
      </c>
    </row>
    <row r="265" spans="1:7" hidden="1" x14ac:dyDescent="0.2">
      <c r="A265" s="8" t="s">
        <v>152</v>
      </c>
      <c r="B265" s="9" t="s">
        <v>459</v>
      </c>
      <c r="C265" s="10" t="s">
        <v>460</v>
      </c>
      <c r="D265" s="11">
        <v>0</v>
      </c>
      <c r="E265" s="11">
        <v>0</v>
      </c>
      <c r="F265" s="11">
        <v>0</v>
      </c>
      <c r="G265" s="11" t="e">
        <f t="shared" si="13"/>
        <v>#DIV/0!</v>
      </c>
    </row>
    <row r="266" spans="1:7" ht="26.45" hidden="1" customHeight="1" x14ac:dyDescent="0.2">
      <c r="A266" s="8" t="s">
        <v>152</v>
      </c>
      <c r="B266" s="9" t="s">
        <v>267</v>
      </c>
      <c r="C266" s="10" t="s">
        <v>150</v>
      </c>
      <c r="D266" s="11">
        <v>0</v>
      </c>
      <c r="E266" s="11">
        <v>0</v>
      </c>
      <c r="F266" s="11">
        <v>0</v>
      </c>
      <c r="G266" s="11" t="e">
        <f t="shared" si="13"/>
        <v>#DIV/0!</v>
      </c>
    </row>
    <row r="267" spans="1:7" s="7" customFormat="1" ht="26.45" customHeight="1" x14ac:dyDescent="0.2">
      <c r="A267" s="3" t="s">
        <v>158</v>
      </c>
      <c r="B267" s="9" t="s">
        <v>18</v>
      </c>
      <c r="C267" s="5" t="s">
        <v>159</v>
      </c>
      <c r="D267" s="6">
        <f>SUM(D268:D311)</f>
        <v>499940.99999999988</v>
      </c>
      <c r="E267" s="6">
        <f>SUM(E268:E311)</f>
        <v>1169484.2</v>
      </c>
      <c r="F267" s="6">
        <f>SUM(F268:F311)</f>
        <v>1106073.7999999998</v>
      </c>
      <c r="G267" s="6">
        <f t="shared" si="13"/>
        <v>94.577917341679338</v>
      </c>
    </row>
    <row r="268" spans="1:7" s="7" customFormat="1" ht="26.45" customHeight="1" x14ac:dyDescent="0.2">
      <c r="A268" s="19" t="s">
        <v>158</v>
      </c>
      <c r="B268" s="9" t="s">
        <v>624</v>
      </c>
      <c r="C268" s="15" t="s">
        <v>623</v>
      </c>
      <c r="D268" s="13">
        <v>78.900000000000006</v>
      </c>
      <c r="E268" s="13">
        <v>78.900000000000006</v>
      </c>
      <c r="F268" s="13">
        <v>0</v>
      </c>
      <c r="G268" s="11">
        <f t="shared" si="13"/>
        <v>0</v>
      </c>
    </row>
    <row r="269" spans="1:7" ht="52.9" customHeight="1" x14ac:dyDescent="0.2">
      <c r="A269" s="8" t="s">
        <v>158</v>
      </c>
      <c r="B269" s="9" t="s">
        <v>160</v>
      </c>
      <c r="C269" s="10" t="s">
        <v>161</v>
      </c>
      <c r="D269" s="11">
        <v>145970.29999999999</v>
      </c>
      <c r="E269" s="11">
        <v>145970.29999999999</v>
      </c>
      <c r="F269" s="11">
        <v>127254.8</v>
      </c>
      <c r="G269" s="11">
        <f t="shared" si="13"/>
        <v>87.17855618574464</v>
      </c>
    </row>
    <row r="270" spans="1:7" ht="52.9" customHeight="1" x14ac:dyDescent="0.2">
      <c r="A270" s="8" t="s">
        <v>158</v>
      </c>
      <c r="B270" s="9" t="s">
        <v>162</v>
      </c>
      <c r="C270" s="10" t="s">
        <v>163</v>
      </c>
      <c r="D270" s="11">
        <v>6773.5</v>
      </c>
      <c r="E270" s="11">
        <v>6773.5</v>
      </c>
      <c r="F270" s="11">
        <v>8692.7999999999993</v>
      </c>
      <c r="G270" s="11">
        <f t="shared" si="13"/>
        <v>128.33542481730271</v>
      </c>
    </row>
    <row r="271" spans="1:7" ht="39.6" customHeight="1" x14ac:dyDescent="0.2">
      <c r="A271" s="8" t="s">
        <v>158</v>
      </c>
      <c r="B271" s="9" t="s">
        <v>164</v>
      </c>
      <c r="C271" s="10" t="s">
        <v>165</v>
      </c>
      <c r="D271" s="11">
        <v>1517.5</v>
      </c>
      <c r="E271" s="11">
        <v>0</v>
      </c>
      <c r="F271" s="11">
        <v>49.7</v>
      </c>
      <c r="G271" s="11"/>
    </row>
    <row r="272" spans="1:7" ht="26.45" customHeight="1" x14ac:dyDescent="0.2">
      <c r="A272" s="8" t="s">
        <v>158</v>
      </c>
      <c r="B272" s="22" t="s">
        <v>166</v>
      </c>
      <c r="C272" s="20" t="s">
        <v>167</v>
      </c>
      <c r="D272" s="11">
        <v>22960.2</v>
      </c>
      <c r="E272" s="11">
        <v>22960.2</v>
      </c>
      <c r="F272" s="11">
        <v>23802.5</v>
      </c>
      <c r="G272" s="11">
        <f t="shared" si="13"/>
        <v>103.66852205120165</v>
      </c>
    </row>
    <row r="273" spans="1:7" ht="66" customHeight="1" x14ac:dyDescent="0.2">
      <c r="A273" s="8" t="s">
        <v>158</v>
      </c>
      <c r="B273" s="22" t="s">
        <v>168</v>
      </c>
      <c r="C273" s="20" t="s">
        <v>169</v>
      </c>
      <c r="D273" s="11">
        <v>9628.6</v>
      </c>
      <c r="E273" s="11">
        <v>8628.6</v>
      </c>
      <c r="F273" s="11">
        <v>5429.8</v>
      </c>
      <c r="G273" s="11">
        <f t="shared" si="13"/>
        <v>62.927937324710847</v>
      </c>
    </row>
    <row r="274" spans="1:7" ht="66" customHeight="1" x14ac:dyDescent="0.2">
      <c r="A274" s="8" t="s">
        <v>158</v>
      </c>
      <c r="B274" s="22" t="s">
        <v>170</v>
      </c>
      <c r="C274" s="20" t="s">
        <v>171</v>
      </c>
      <c r="D274" s="11">
        <v>368.4</v>
      </c>
      <c r="E274" s="11">
        <v>1368.4</v>
      </c>
      <c r="F274" s="11">
        <v>3055.3</v>
      </c>
      <c r="G274" s="11">
        <f t="shared" si="13"/>
        <v>223.27535808243204</v>
      </c>
    </row>
    <row r="275" spans="1:7" ht="39.6" customHeight="1" x14ac:dyDescent="0.2">
      <c r="A275" s="8" t="s">
        <v>158</v>
      </c>
      <c r="B275" s="9" t="s">
        <v>172</v>
      </c>
      <c r="C275" s="10" t="s">
        <v>173</v>
      </c>
      <c r="D275" s="11">
        <v>0</v>
      </c>
      <c r="E275" s="11">
        <v>0</v>
      </c>
      <c r="F275" s="11">
        <v>13.6</v>
      </c>
      <c r="G275" s="11"/>
    </row>
    <row r="276" spans="1:7" ht="52.9" customHeight="1" x14ac:dyDescent="0.2">
      <c r="A276" s="8" t="s">
        <v>158</v>
      </c>
      <c r="B276" s="9" t="s">
        <v>174</v>
      </c>
      <c r="C276" s="10" t="s">
        <v>175</v>
      </c>
      <c r="D276" s="11">
        <v>0</v>
      </c>
      <c r="E276" s="11">
        <v>0</v>
      </c>
      <c r="F276" s="11">
        <v>-37.1</v>
      </c>
      <c r="G276" s="11"/>
    </row>
    <row r="277" spans="1:7" ht="52.9" customHeight="1" x14ac:dyDescent="0.2">
      <c r="A277" s="8" t="s">
        <v>158</v>
      </c>
      <c r="B277" s="9" t="s">
        <v>551</v>
      </c>
      <c r="C277" s="10" t="s">
        <v>552</v>
      </c>
      <c r="D277" s="11">
        <v>21293</v>
      </c>
      <c r="E277" s="11">
        <v>21293</v>
      </c>
      <c r="F277" s="11">
        <v>21063.200000000001</v>
      </c>
      <c r="G277" s="11">
        <f t="shared" ref="G277:G337" si="14">F277/E277*100</f>
        <v>98.920772084722685</v>
      </c>
    </row>
    <row r="278" spans="1:7" ht="52.9" customHeight="1" x14ac:dyDescent="0.2">
      <c r="A278" s="8" t="s">
        <v>158</v>
      </c>
      <c r="B278" s="9" t="s">
        <v>553</v>
      </c>
      <c r="C278" s="10" t="s">
        <v>554</v>
      </c>
      <c r="D278" s="11">
        <v>2549.8000000000002</v>
      </c>
      <c r="E278" s="11">
        <v>2549.8000000000002</v>
      </c>
      <c r="F278" s="11">
        <v>2644.9</v>
      </c>
      <c r="G278" s="11">
        <f t="shared" si="14"/>
        <v>103.72970429053258</v>
      </c>
    </row>
    <row r="279" spans="1:7" ht="26.45" customHeight="1" x14ac:dyDescent="0.2">
      <c r="A279" s="8" t="s">
        <v>158</v>
      </c>
      <c r="B279" s="9" t="s">
        <v>176</v>
      </c>
      <c r="C279" s="20" t="s">
        <v>177</v>
      </c>
      <c r="D279" s="11">
        <v>1143.3</v>
      </c>
      <c r="E279" s="11">
        <v>599.20000000000005</v>
      </c>
      <c r="F279" s="11">
        <v>1308.8</v>
      </c>
      <c r="G279" s="11">
        <f t="shared" si="14"/>
        <v>218.42456608811744</v>
      </c>
    </row>
    <row r="280" spans="1:7" ht="38.25" x14ac:dyDescent="0.2">
      <c r="A280" s="8" t="s">
        <v>158</v>
      </c>
      <c r="B280" s="9" t="s">
        <v>242</v>
      </c>
      <c r="C280" s="28" t="s">
        <v>243</v>
      </c>
      <c r="D280" s="11">
        <v>0</v>
      </c>
      <c r="E280" s="11">
        <v>736.6</v>
      </c>
      <c r="F280" s="11">
        <v>1027.4000000000001</v>
      </c>
      <c r="G280" s="11">
        <f t="shared" si="14"/>
        <v>139.47868585392345</v>
      </c>
    </row>
    <row r="281" spans="1:7" ht="51" x14ac:dyDescent="0.2">
      <c r="A281" s="8" t="s">
        <v>158</v>
      </c>
      <c r="B281" s="9" t="s">
        <v>244</v>
      </c>
      <c r="C281" s="28" t="s">
        <v>245</v>
      </c>
      <c r="D281" s="11">
        <v>0</v>
      </c>
      <c r="E281" s="11">
        <v>23607.1</v>
      </c>
      <c r="F281" s="11">
        <v>45011.199999999997</v>
      </c>
      <c r="G281" s="11">
        <f t="shared" si="14"/>
        <v>190.66806172719225</v>
      </c>
    </row>
    <row r="282" spans="1:7" x14ac:dyDescent="0.2">
      <c r="A282" s="8" t="s">
        <v>158</v>
      </c>
      <c r="B282" s="9" t="s">
        <v>178</v>
      </c>
      <c r="C282" s="10" t="s">
        <v>179</v>
      </c>
      <c r="D282" s="11">
        <v>1065.8</v>
      </c>
      <c r="E282" s="11">
        <v>1065.8</v>
      </c>
      <c r="F282" s="11">
        <v>1042</v>
      </c>
      <c r="G282" s="11">
        <f t="shared" si="14"/>
        <v>97.766935635203609</v>
      </c>
    </row>
    <row r="283" spans="1:7" ht="52.9" hidden="1" customHeight="1" x14ac:dyDescent="0.2">
      <c r="A283" s="8" t="s">
        <v>158</v>
      </c>
      <c r="B283" s="9" t="s">
        <v>180</v>
      </c>
      <c r="C283" s="10" t="s">
        <v>181</v>
      </c>
      <c r="D283" s="11">
        <v>0</v>
      </c>
      <c r="E283" s="11">
        <v>0</v>
      </c>
      <c r="F283" s="11">
        <v>0</v>
      </c>
      <c r="G283" s="11" t="e">
        <f t="shared" si="14"/>
        <v>#DIV/0!</v>
      </c>
    </row>
    <row r="284" spans="1:7" ht="84" customHeight="1" x14ac:dyDescent="0.2">
      <c r="A284" s="8" t="s">
        <v>158</v>
      </c>
      <c r="B284" s="23" t="s">
        <v>182</v>
      </c>
      <c r="C284" s="10" t="s">
        <v>183</v>
      </c>
      <c r="D284" s="11">
        <v>48063.7</v>
      </c>
      <c r="E284" s="11">
        <v>48063.7</v>
      </c>
      <c r="F284" s="11">
        <v>25312.6</v>
      </c>
      <c r="G284" s="11">
        <f t="shared" si="14"/>
        <v>52.664692897134422</v>
      </c>
    </row>
    <row r="285" spans="1:7" ht="82.15" customHeight="1" x14ac:dyDescent="0.2">
      <c r="A285" s="8" t="s">
        <v>158</v>
      </c>
      <c r="B285" s="23" t="s">
        <v>184</v>
      </c>
      <c r="C285" s="10" t="s">
        <v>185</v>
      </c>
      <c r="D285" s="11">
        <v>24204.6</v>
      </c>
      <c r="E285" s="11">
        <v>24204.6</v>
      </c>
      <c r="F285" s="11">
        <v>19766.5</v>
      </c>
      <c r="G285" s="11">
        <f t="shared" si="14"/>
        <v>81.664229113474306</v>
      </c>
    </row>
    <row r="286" spans="1:7" ht="69.599999999999994" hidden="1" customHeight="1" x14ac:dyDescent="0.2">
      <c r="A286" s="8" t="s">
        <v>158</v>
      </c>
      <c r="B286" s="9" t="s">
        <v>148</v>
      </c>
      <c r="C286" s="10" t="s">
        <v>186</v>
      </c>
      <c r="D286" s="11">
        <v>0</v>
      </c>
      <c r="E286" s="11">
        <v>0</v>
      </c>
      <c r="F286" s="11">
        <v>0</v>
      </c>
      <c r="G286" s="11" t="e">
        <f t="shared" si="14"/>
        <v>#DIV/0!</v>
      </c>
    </row>
    <row r="287" spans="1:7" ht="26.45" customHeight="1" x14ac:dyDescent="0.2">
      <c r="A287" s="8" t="s">
        <v>158</v>
      </c>
      <c r="B287" s="9" t="s">
        <v>187</v>
      </c>
      <c r="C287" s="10" t="s">
        <v>188</v>
      </c>
      <c r="D287" s="11">
        <v>4899.3999999999996</v>
      </c>
      <c r="E287" s="11">
        <v>21769.9</v>
      </c>
      <c r="F287" s="11">
        <v>25891.3</v>
      </c>
      <c r="G287" s="11">
        <f t="shared" si="14"/>
        <v>118.93164415086885</v>
      </c>
    </row>
    <row r="288" spans="1:7" ht="43.15" customHeight="1" x14ac:dyDescent="0.2">
      <c r="A288" s="8" t="s">
        <v>158</v>
      </c>
      <c r="B288" s="9" t="s">
        <v>189</v>
      </c>
      <c r="C288" s="10" t="s">
        <v>190</v>
      </c>
      <c r="D288" s="11">
        <v>0</v>
      </c>
      <c r="E288" s="11">
        <v>0</v>
      </c>
      <c r="F288" s="11">
        <v>321.5</v>
      </c>
      <c r="G288" s="11"/>
    </row>
    <row r="289" spans="1:7" ht="58.9" customHeight="1" x14ac:dyDescent="0.2">
      <c r="A289" s="8" t="s">
        <v>158</v>
      </c>
      <c r="B289" s="9" t="s">
        <v>191</v>
      </c>
      <c r="C289" s="10" t="s">
        <v>192</v>
      </c>
      <c r="D289" s="11">
        <v>8355</v>
      </c>
      <c r="E289" s="11">
        <v>8355</v>
      </c>
      <c r="F289" s="11">
        <v>17911.2</v>
      </c>
      <c r="G289" s="11">
        <f t="shared" si="14"/>
        <v>214.37701974865351</v>
      </c>
    </row>
    <row r="290" spans="1:7" ht="51" x14ac:dyDescent="0.2">
      <c r="A290" s="8" t="s">
        <v>158</v>
      </c>
      <c r="B290" s="9" t="s">
        <v>341</v>
      </c>
      <c r="C290" s="10" t="s">
        <v>340</v>
      </c>
      <c r="D290" s="11">
        <v>80.3</v>
      </c>
      <c r="E290" s="11">
        <v>80.3</v>
      </c>
      <c r="F290" s="11">
        <v>123.2</v>
      </c>
      <c r="G290" s="11">
        <f t="shared" si="14"/>
        <v>153.42465753424659</v>
      </c>
    </row>
    <row r="291" spans="1:7" ht="51" x14ac:dyDescent="0.2">
      <c r="A291" s="8" t="s">
        <v>158</v>
      </c>
      <c r="B291" s="9" t="s">
        <v>354</v>
      </c>
      <c r="C291" s="10" t="s">
        <v>352</v>
      </c>
      <c r="D291" s="11">
        <v>32.6</v>
      </c>
      <c r="E291" s="11">
        <v>1388.3</v>
      </c>
      <c r="F291" s="11">
        <v>1357.7</v>
      </c>
      <c r="G291" s="11">
        <f t="shared" si="14"/>
        <v>97.79586544694952</v>
      </c>
    </row>
    <row r="292" spans="1:7" ht="38.25" hidden="1" x14ac:dyDescent="0.2">
      <c r="A292" s="8" t="s">
        <v>158</v>
      </c>
      <c r="B292" s="9" t="s">
        <v>500</v>
      </c>
      <c r="C292" s="10" t="s">
        <v>499</v>
      </c>
      <c r="D292" s="11">
        <v>0</v>
      </c>
      <c r="E292" s="11">
        <v>0</v>
      </c>
      <c r="F292" s="11">
        <v>0</v>
      </c>
      <c r="G292" s="11" t="e">
        <f t="shared" si="14"/>
        <v>#DIV/0!</v>
      </c>
    </row>
    <row r="293" spans="1:7" ht="16.899999999999999" customHeight="1" x14ac:dyDescent="0.2">
      <c r="A293" s="8" t="s">
        <v>158</v>
      </c>
      <c r="B293" s="9" t="s">
        <v>156</v>
      </c>
      <c r="C293" s="10" t="s">
        <v>157</v>
      </c>
      <c r="D293" s="11">
        <v>0</v>
      </c>
      <c r="E293" s="11">
        <v>0</v>
      </c>
      <c r="F293" s="11">
        <v>-124.6</v>
      </c>
      <c r="G293" s="11"/>
    </row>
    <row r="294" spans="1:7" ht="16.899999999999999" hidden="1" customHeight="1" x14ac:dyDescent="0.2">
      <c r="A294" s="8" t="s">
        <v>158</v>
      </c>
      <c r="B294" s="9" t="s">
        <v>193</v>
      </c>
      <c r="C294" s="10" t="s">
        <v>194</v>
      </c>
      <c r="D294" s="11">
        <v>0</v>
      </c>
      <c r="E294" s="11">
        <v>0</v>
      </c>
      <c r="F294" s="11">
        <v>0</v>
      </c>
      <c r="G294" s="11" t="e">
        <f t="shared" si="14"/>
        <v>#DIV/0!</v>
      </c>
    </row>
    <row r="295" spans="1:7" ht="26.45" hidden="1" customHeight="1" x14ac:dyDescent="0.2">
      <c r="A295" s="8" t="s">
        <v>158</v>
      </c>
      <c r="B295" s="9" t="s">
        <v>272</v>
      </c>
      <c r="C295" s="15" t="s">
        <v>195</v>
      </c>
      <c r="D295" s="11">
        <v>0</v>
      </c>
      <c r="E295" s="11">
        <v>0</v>
      </c>
      <c r="F295" s="11">
        <v>0</v>
      </c>
      <c r="G295" s="11" t="e">
        <f t="shared" si="14"/>
        <v>#DIV/0!</v>
      </c>
    </row>
    <row r="296" spans="1:7" ht="26.45" customHeight="1" x14ac:dyDescent="0.2">
      <c r="A296" s="8" t="s">
        <v>158</v>
      </c>
      <c r="B296" s="9" t="s">
        <v>273</v>
      </c>
      <c r="C296" s="15" t="s">
        <v>196</v>
      </c>
      <c r="D296" s="11">
        <v>0</v>
      </c>
      <c r="E296" s="11">
        <v>20707.099999999999</v>
      </c>
      <c r="F296" s="11">
        <v>20683</v>
      </c>
      <c r="G296" s="11">
        <f t="shared" si="14"/>
        <v>99.883614798788827</v>
      </c>
    </row>
    <row r="297" spans="1:7" ht="26.45" hidden="1" customHeight="1" x14ac:dyDescent="0.2">
      <c r="A297" s="8" t="s">
        <v>158</v>
      </c>
      <c r="B297" s="34" t="s">
        <v>260</v>
      </c>
      <c r="C297" s="35" t="s">
        <v>261</v>
      </c>
      <c r="D297" s="11">
        <v>0</v>
      </c>
      <c r="E297" s="11">
        <v>0</v>
      </c>
      <c r="F297" s="11">
        <v>0</v>
      </c>
      <c r="G297" s="11" t="e">
        <f t="shared" si="14"/>
        <v>#DIV/0!</v>
      </c>
    </row>
    <row r="298" spans="1:7" ht="26.45" customHeight="1" x14ac:dyDescent="0.2">
      <c r="A298" s="8" t="s">
        <v>158</v>
      </c>
      <c r="B298" s="9" t="s">
        <v>266</v>
      </c>
      <c r="C298" s="10" t="s">
        <v>141</v>
      </c>
      <c r="D298" s="11">
        <v>50000</v>
      </c>
      <c r="E298" s="11">
        <v>494255</v>
      </c>
      <c r="F298" s="11">
        <v>472702.9</v>
      </c>
      <c r="G298" s="11">
        <f t="shared" si="14"/>
        <v>95.639477597596397</v>
      </c>
    </row>
    <row r="299" spans="1:7" ht="26.45" customHeight="1" x14ac:dyDescent="0.2">
      <c r="A299" s="8" t="s">
        <v>158</v>
      </c>
      <c r="B299" s="9" t="s">
        <v>267</v>
      </c>
      <c r="C299" s="10" t="s">
        <v>150</v>
      </c>
      <c r="D299" s="11">
        <v>552.20000000000005</v>
      </c>
      <c r="E299" s="11">
        <v>565.20000000000005</v>
      </c>
      <c r="F299" s="11">
        <v>565.20000000000005</v>
      </c>
      <c r="G299" s="11">
        <f t="shared" si="14"/>
        <v>100</v>
      </c>
    </row>
    <row r="300" spans="1:7" ht="44.45" customHeight="1" x14ac:dyDescent="0.2">
      <c r="A300" s="8" t="s">
        <v>158</v>
      </c>
      <c r="B300" s="9" t="s">
        <v>274</v>
      </c>
      <c r="C300" s="10" t="s">
        <v>197</v>
      </c>
      <c r="D300" s="11">
        <v>22087.3</v>
      </c>
      <c r="E300" s="11">
        <v>30549.599999999999</v>
      </c>
      <c r="F300" s="11">
        <v>30549.5</v>
      </c>
      <c r="G300" s="11">
        <f t="shared" si="14"/>
        <v>99.99967266347187</v>
      </c>
    </row>
    <row r="301" spans="1:7" ht="76.5" x14ac:dyDescent="0.2">
      <c r="A301" s="8" t="s">
        <v>158</v>
      </c>
      <c r="B301" s="30" t="s">
        <v>262</v>
      </c>
      <c r="C301" s="28" t="s">
        <v>263</v>
      </c>
      <c r="D301" s="11">
        <v>0</v>
      </c>
      <c r="E301" s="11">
        <v>3397.9</v>
      </c>
      <c r="F301" s="11">
        <v>3397.9</v>
      </c>
      <c r="G301" s="11">
        <f t="shared" si="14"/>
        <v>100</v>
      </c>
    </row>
    <row r="302" spans="1:7" ht="40.15" customHeight="1" x14ac:dyDescent="0.2">
      <c r="A302" s="8" t="s">
        <v>158</v>
      </c>
      <c r="B302" s="9" t="s">
        <v>275</v>
      </c>
      <c r="C302" s="10" t="s">
        <v>198</v>
      </c>
      <c r="D302" s="11">
        <v>2231.1</v>
      </c>
      <c r="E302" s="11">
        <v>3367.7</v>
      </c>
      <c r="F302" s="11">
        <v>3367.7</v>
      </c>
      <c r="G302" s="11">
        <f t="shared" si="14"/>
        <v>100</v>
      </c>
    </row>
    <row r="303" spans="1:7" ht="56.45" hidden="1" customHeight="1" x14ac:dyDescent="0.2">
      <c r="A303" s="8" t="s">
        <v>158</v>
      </c>
      <c r="B303" s="9" t="s">
        <v>276</v>
      </c>
      <c r="C303" s="10" t="s">
        <v>199</v>
      </c>
      <c r="D303" s="11">
        <v>0</v>
      </c>
      <c r="E303" s="11">
        <v>0</v>
      </c>
      <c r="F303" s="11">
        <v>0</v>
      </c>
      <c r="G303" s="11" t="e">
        <f t="shared" si="14"/>
        <v>#DIV/0!</v>
      </c>
    </row>
    <row r="304" spans="1:7" ht="22.9" customHeight="1" x14ac:dyDescent="0.2">
      <c r="A304" s="8" t="s">
        <v>158</v>
      </c>
      <c r="B304" s="9" t="s">
        <v>277</v>
      </c>
      <c r="C304" s="10" t="s">
        <v>200</v>
      </c>
      <c r="D304" s="11">
        <v>553.5</v>
      </c>
      <c r="E304" s="11">
        <v>553.5</v>
      </c>
      <c r="F304" s="11">
        <v>553.5</v>
      </c>
      <c r="G304" s="11">
        <f t="shared" si="14"/>
        <v>100</v>
      </c>
    </row>
    <row r="305" spans="1:8" ht="19.899999999999999" customHeight="1" x14ac:dyDescent="0.2">
      <c r="A305" s="8" t="s">
        <v>158</v>
      </c>
      <c r="B305" s="9" t="s">
        <v>270</v>
      </c>
      <c r="C305" s="10" t="s">
        <v>142</v>
      </c>
      <c r="D305" s="11">
        <v>125532</v>
      </c>
      <c r="E305" s="11">
        <v>280677.09999999998</v>
      </c>
      <c r="F305" s="11">
        <v>278474.8</v>
      </c>
      <c r="G305" s="11">
        <f t="shared" si="14"/>
        <v>99.215361709238124</v>
      </c>
      <c r="H305" s="43"/>
    </row>
    <row r="306" spans="1:8" ht="13.15" customHeight="1" x14ac:dyDescent="0.2">
      <c r="A306" s="8" t="s">
        <v>158</v>
      </c>
      <c r="B306" s="29" t="s">
        <v>271</v>
      </c>
      <c r="C306" s="28" t="s">
        <v>151</v>
      </c>
      <c r="D306" s="11">
        <v>0</v>
      </c>
      <c r="E306" s="11">
        <v>25373.1</v>
      </c>
      <c r="F306" s="11">
        <v>25373.1</v>
      </c>
      <c r="G306" s="11">
        <f t="shared" si="14"/>
        <v>100</v>
      </c>
    </row>
    <row r="307" spans="1:8" ht="25.5" hidden="1" x14ac:dyDescent="0.2">
      <c r="A307" s="8" t="s">
        <v>158</v>
      </c>
      <c r="B307" s="29" t="s">
        <v>457</v>
      </c>
      <c r="C307" s="28" t="s">
        <v>445</v>
      </c>
      <c r="D307" s="11">
        <v>0</v>
      </c>
      <c r="E307" s="11">
        <v>0</v>
      </c>
      <c r="F307" s="11">
        <v>0</v>
      </c>
      <c r="G307" s="11" t="e">
        <f t="shared" si="14"/>
        <v>#DIV/0!</v>
      </c>
    </row>
    <row r="308" spans="1:8" ht="38.25" x14ac:dyDescent="0.2">
      <c r="A308" s="8" t="s">
        <v>158</v>
      </c>
      <c r="B308" s="29" t="s">
        <v>502</v>
      </c>
      <c r="C308" s="28" t="s">
        <v>501</v>
      </c>
      <c r="D308" s="11">
        <v>0</v>
      </c>
      <c r="E308" s="11">
        <v>-221.5</v>
      </c>
      <c r="F308" s="11">
        <v>-221.5</v>
      </c>
      <c r="G308" s="11">
        <f t="shared" si="14"/>
        <v>100</v>
      </c>
    </row>
    <row r="309" spans="1:8" ht="63.75" hidden="1" x14ac:dyDescent="0.2">
      <c r="A309" s="8" t="s">
        <v>158</v>
      </c>
      <c r="B309" s="29" t="s">
        <v>344</v>
      </c>
      <c r="C309" s="28" t="s">
        <v>342</v>
      </c>
      <c r="D309" s="11">
        <v>0</v>
      </c>
      <c r="E309" s="11">
        <v>0</v>
      </c>
      <c r="F309" s="11">
        <v>0</v>
      </c>
      <c r="G309" s="11" t="e">
        <f t="shared" si="14"/>
        <v>#DIV/0!</v>
      </c>
    </row>
    <row r="310" spans="1:8" ht="51" hidden="1" x14ac:dyDescent="0.2">
      <c r="A310" s="8" t="s">
        <v>158</v>
      </c>
      <c r="B310" s="29" t="s">
        <v>345</v>
      </c>
      <c r="C310" s="28" t="s">
        <v>343</v>
      </c>
      <c r="D310" s="11">
        <v>0</v>
      </c>
      <c r="E310" s="11">
        <v>0</v>
      </c>
      <c r="F310" s="11">
        <v>0</v>
      </c>
      <c r="G310" s="11" t="e">
        <f t="shared" si="14"/>
        <v>#DIV/0!</v>
      </c>
    </row>
    <row r="311" spans="1:8" ht="26.45" customHeight="1" x14ac:dyDescent="0.2">
      <c r="A311" s="8" t="s">
        <v>158</v>
      </c>
      <c r="B311" s="9" t="s">
        <v>264</v>
      </c>
      <c r="C311" s="10" t="s">
        <v>145</v>
      </c>
      <c r="D311" s="11">
        <v>0</v>
      </c>
      <c r="E311" s="11">
        <v>-29233.7</v>
      </c>
      <c r="F311" s="11">
        <v>-60290.6</v>
      </c>
      <c r="G311" s="11">
        <f t="shared" si="14"/>
        <v>206.23663785288895</v>
      </c>
    </row>
    <row r="312" spans="1:8" s="7" customFormat="1" ht="19.149999999999999" customHeight="1" x14ac:dyDescent="0.2">
      <c r="A312" s="3" t="s">
        <v>201</v>
      </c>
      <c r="B312" s="9" t="s">
        <v>18</v>
      </c>
      <c r="C312" s="5" t="s">
        <v>202</v>
      </c>
      <c r="D312" s="6">
        <f>SUM(D313:D321)</f>
        <v>41983.6</v>
      </c>
      <c r="E312" s="6">
        <f>SUM(E313:E321)</f>
        <v>50257.2</v>
      </c>
      <c r="F312" s="6">
        <f>SUM(F313:F321)</f>
        <v>50370.69999999999</v>
      </c>
      <c r="G312" s="17">
        <f t="shared" si="14"/>
        <v>100.2258382878473</v>
      </c>
    </row>
    <row r="313" spans="1:8" ht="51" hidden="1" x14ac:dyDescent="0.2">
      <c r="A313" s="8" t="s">
        <v>201</v>
      </c>
      <c r="B313" s="9" t="s">
        <v>240</v>
      </c>
      <c r="C313" s="10" t="s">
        <v>241</v>
      </c>
      <c r="D313" s="11">
        <v>0</v>
      </c>
      <c r="E313" s="11">
        <v>0</v>
      </c>
      <c r="F313" s="11">
        <v>0</v>
      </c>
      <c r="G313" s="17" t="e">
        <f t="shared" si="14"/>
        <v>#DIV/0!</v>
      </c>
    </row>
    <row r="314" spans="1:8" ht="38.25" x14ac:dyDescent="0.2">
      <c r="A314" s="8" t="s">
        <v>201</v>
      </c>
      <c r="B314" s="29" t="s">
        <v>242</v>
      </c>
      <c r="C314" s="28" t="s">
        <v>243</v>
      </c>
      <c r="D314" s="11">
        <v>0</v>
      </c>
      <c r="E314" s="11">
        <v>0</v>
      </c>
      <c r="F314" s="11">
        <v>56.2</v>
      </c>
      <c r="G314" s="17"/>
    </row>
    <row r="315" spans="1:8" ht="38.25" hidden="1" x14ac:dyDescent="0.2">
      <c r="A315" s="8" t="s">
        <v>201</v>
      </c>
      <c r="B315" s="29" t="s">
        <v>363</v>
      </c>
      <c r="C315" s="28" t="s">
        <v>362</v>
      </c>
      <c r="D315" s="11">
        <v>0</v>
      </c>
      <c r="E315" s="11">
        <v>0</v>
      </c>
      <c r="F315" s="11">
        <v>0</v>
      </c>
      <c r="G315" s="17" t="e">
        <f t="shared" si="14"/>
        <v>#DIV/0!</v>
      </c>
    </row>
    <row r="316" spans="1:8" x14ac:dyDescent="0.2">
      <c r="A316" s="8" t="s">
        <v>201</v>
      </c>
      <c r="B316" s="9" t="s">
        <v>266</v>
      </c>
      <c r="C316" s="10" t="s">
        <v>141</v>
      </c>
      <c r="D316" s="11">
        <v>41983.6</v>
      </c>
      <c r="E316" s="11">
        <v>48139.199999999997</v>
      </c>
      <c r="F316" s="11">
        <v>48139.199999999997</v>
      </c>
      <c r="G316" s="17">
        <f t="shared" si="14"/>
        <v>100</v>
      </c>
    </row>
    <row r="317" spans="1:8" x14ac:dyDescent="0.2">
      <c r="A317" s="8" t="s">
        <v>201</v>
      </c>
      <c r="B317" s="9" t="s">
        <v>270</v>
      </c>
      <c r="C317" s="10" t="s">
        <v>142</v>
      </c>
      <c r="D317" s="11">
        <v>0</v>
      </c>
      <c r="E317" s="11">
        <v>1745.2</v>
      </c>
      <c r="F317" s="11">
        <v>1745.2</v>
      </c>
      <c r="G317" s="17">
        <f t="shared" si="14"/>
        <v>100</v>
      </c>
    </row>
    <row r="318" spans="1:8" ht="32.450000000000003" customHeight="1" x14ac:dyDescent="0.2">
      <c r="A318" s="8" t="s">
        <v>201</v>
      </c>
      <c r="B318" s="9" t="s">
        <v>492</v>
      </c>
      <c r="C318" s="10" t="s">
        <v>491</v>
      </c>
      <c r="D318" s="11">
        <v>0</v>
      </c>
      <c r="E318" s="11">
        <v>241.8</v>
      </c>
      <c r="F318" s="11">
        <v>262.60000000000002</v>
      </c>
      <c r="G318" s="13">
        <f t="shared" si="14"/>
        <v>108.60215053763443</v>
      </c>
    </row>
    <row r="319" spans="1:8" ht="26.45" hidden="1" customHeight="1" x14ac:dyDescent="0.2">
      <c r="A319" s="8" t="s">
        <v>201</v>
      </c>
      <c r="B319" s="9" t="s">
        <v>268</v>
      </c>
      <c r="C319" s="10" t="s">
        <v>143</v>
      </c>
      <c r="D319" s="11">
        <v>0</v>
      </c>
      <c r="E319" s="11">
        <v>0</v>
      </c>
      <c r="F319" s="11">
        <v>0</v>
      </c>
      <c r="G319" s="13" t="e">
        <f t="shared" si="14"/>
        <v>#DIV/0!</v>
      </c>
    </row>
    <row r="320" spans="1:8" ht="51" x14ac:dyDescent="0.2">
      <c r="A320" s="8" t="s">
        <v>201</v>
      </c>
      <c r="B320" s="9" t="s">
        <v>495</v>
      </c>
      <c r="C320" s="10" t="s">
        <v>493</v>
      </c>
      <c r="D320" s="11">
        <v>0</v>
      </c>
      <c r="E320" s="11">
        <v>136.69999999999999</v>
      </c>
      <c r="F320" s="11">
        <v>173.2</v>
      </c>
      <c r="G320" s="13">
        <f t="shared" si="14"/>
        <v>126.70080468178493</v>
      </c>
    </row>
    <row r="321" spans="1:10" ht="26.45" customHeight="1" x14ac:dyDescent="0.2">
      <c r="A321" s="8" t="s">
        <v>201</v>
      </c>
      <c r="B321" s="9" t="s">
        <v>264</v>
      </c>
      <c r="C321" s="10" t="s">
        <v>145</v>
      </c>
      <c r="D321" s="11">
        <v>0</v>
      </c>
      <c r="E321" s="11">
        <v>-5.7</v>
      </c>
      <c r="F321" s="11">
        <v>-5.7</v>
      </c>
      <c r="G321" s="13">
        <f t="shared" si="14"/>
        <v>100</v>
      </c>
    </row>
    <row r="322" spans="1:10" s="7" customFormat="1" ht="13.15" customHeight="1" x14ac:dyDescent="0.2">
      <c r="A322" s="3" t="s">
        <v>203</v>
      </c>
      <c r="B322" s="9" t="s">
        <v>18</v>
      </c>
      <c r="C322" s="5" t="s">
        <v>204</v>
      </c>
      <c r="D322" s="6">
        <f>SUM(D323:D377)</f>
        <v>402760.3</v>
      </c>
      <c r="E322" s="6">
        <f>SUM(E323:E377)</f>
        <v>245999.59999999998</v>
      </c>
      <c r="F322" s="6">
        <f>SUM(F323:F377)</f>
        <v>241006.90000000002</v>
      </c>
      <c r="G322" s="6">
        <f t="shared" si="14"/>
        <v>97.970443854380278</v>
      </c>
    </row>
    <row r="323" spans="1:10" s="7" customFormat="1" ht="51" x14ac:dyDescent="0.2">
      <c r="A323" s="19" t="s">
        <v>203</v>
      </c>
      <c r="B323" s="9" t="s">
        <v>347</v>
      </c>
      <c r="C323" s="15" t="s">
        <v>346</v>
      </c>
      <c r="D323" s="13">
        <v>3.8</v>
      </c>
      <c r="E323" s="13">
        <v>3.8</v>
      </c>
      <c r="F323" s="13">
        <v>3.3</v>
      </c>
      <c r="G323" s="13">
        <f t="shared" si="14"/>
        <v>86.842105263157904</v>
      </c>
    </row>
    <row r="324" spans="1:10" ht="39.6" customHeight="1" x14ac:dyDescent="0.2">
      <c r="A324" s="8" t="s">
        <v>203</v>
      </c>
      <c r="B324" s="9" t="s">
        <v>205</v>
      </c>
      <c r="C324" s="10" t="s">
        <v>206</v>
      </c>
      <c r="D324" s="11">
        <v>100</v>
      </c>
      <c r="E324" s="11">
        <v>100</v>
      </c>
      <c r="F324" s="11">
        <v>135</v>
      </c>
      <c r="G324" s="11">
        <f t="shared" si="14"/>
        <v>135</v>
      </c>
    </row>
    <row r="325" spans="1:10" ht="39.6" customHeight="1" x14ac:dyDescent="0.2">
      <c r="A325" s="8" t="s">
        <v>203</v>
      </c>
      <c r="B325" s="9" t="s">
        <v>164</v>
      </c>
      <c r="C325" s="10" t="s">
        <v>165</v>
      </c>
      <c r="D325" s="11">
        <v>48.6</v>
      </c>
      <c r="E325" s="11">
        <v>1566.1</v>
      </c>
      <c r="F325" s="11">
        <v>1434.5</v>
      </c>
      <c r="G325" s="11">
        <f t="shared" si="14"/>
        <v>91.596960602771219</v>
      </c>
    </row>
    <row r="326" spans="1:10" ht="66" customHeight="1" x14ac:dyDescent="0.2">
      <c r="A326" s="8" t="s">
        <v>203</v>
      </c>
      <c r="B326" s="9" t="s">
        <v>584</v>
      </c>
      <c r="C326" s="10" t="s">
        <v>585</v>
      </c>
      <c r="D326" s="11">
        <v>22.5</v>
      </c>
      <c r="E326" s="11">
        <v>22.5</v>
      </c>
      <c r="F326" s="11">
        <v>145.9</v>
      </c>
      <c r="G326" s="11">
        <f t="shared" si="14"/>
        <v>648.44444444444446</v>
      </c>
    </row>
    <row r="327" spans="1:10" ht="79.5" customHeight="1" x14ac:dyDescent="0.2">
      <c r="A327" s="8" t="s">
        <v>203</v>
      </c>
      <c r="B327" s="9" t="s">
        <v>557</v>
      </c>
      <c r="C327" s="10" t="s">
        <v>555</v>
      </c>
      <c r="D327" s="11">
        <v>1681.7</v>
      </c>
      <c r="E327" s="11">
        <v>1681.7</v>
      </c>
      <c r="F327" s="11">
        <v>1879.7</v>
      </c>
      <c r="G327" s="11">
        <f t="shared" si="14"/>
        <v>111.77380032110365</v>
      </c>
    </row>
    <row r="328" spans="1:10" ht="78.75" customHeight="1" x14ac:dyDescent="0.2">
      <c r="A328" s="8" t="s">
        <v>203</v>
      </c>
      <c r="B328" s="9" t="s">
        <v>558</v>
      </c>
      <c r="C328" s="10" t="s">
        <v>556</v>
      </c>
      <c r="D328" s="11">
        <v>1718.2</v>
      </c>
      <c r="E328" s="11">
        <v>1718.2</v>
      </c>
      <c r="F328" s="11">
        <v>1532.5</v>
      </c>
      <c r="G328" s="11">
        <f t="shared" si="14"/>
        <v>89.192177860551737</v>
      </c>
    </row>
    <row r="329" spans="1:10" ht="26.45" customHeight="1" x14ac:dyDescent="0.2">
      <c r="A329" s="8" t="s">
        <v>203</v>
      </c>
      <c r="B329" s="9" t="s">
        <v>207</v>
      </c>
      <c r="C329" s="10" t="s">
        <v>208</v>
      </c>
      <c r="D329" s="11">
        <v>37.700000000000003</v>
      </c>
      <c r="E329" s="11">
        <v>37.700000000000003</v>
      </c>
      <c r="F329" s="11">
        <v>27.3</v>
      </c>
      <c r="G329" s="11">
        <f t="shared" si="14"/>
        <v>72.41379310344827</v>
      </c>
    </row>
    <row r="330" spans="1:10" ht="51" x14ac:dyDescent="0.2">
      <c r="A330" s="8" t="s">
        <v>203</v>
      </c>
      <c r="B330" s="9" t="s">
        <v>571</v>
      </c>
      <c r="C330" s="10" t="s">
        <v>559</v>
      </c>
      <c r="D330" s="11">
        <v>218.3</v>
      </c>
      <c r="E330" s="11">
        <v>218.3</v>
      </c>
      <c r="F330" s="11">
        <v>197.5</v>
      </c>
      <c r="G330" s="11">
        <f t="shared" si="14"/>
        <v>90.471827759963347</v>
      </c>
      <c r="J330" s="44"/>
    </row>
    <row r="331" spans="1:10" ht="51" x14ac:dyDescent="0.2">
      <c r="A331" s="8" t="s">
        <v>203</v>
      </c>
      <c r="B331" s="9" t="s">
        <v>588</v>
      </c>
      <c r="C331" s="10" t="s">
        <v>586</v>
      </c>
      <c r="D331" s="11">
        <v>3225.2</v>
      </c>
      <c r="E331" s="11">
        <v>1950.7</v>
      </c>
      <c r="F331" s="11">
        <v>1950.7</v>
      </c>
      <c r="G331" s="11">
        <f t="shared" si="14"/>
        <v>100</v>
      </c>
      <c r="J331" s="44"/>
    </row>
    <row r="332" spans="1:10" ht="38.25" x14ac:dyDescent="0.2">
      <c r="A332" s="8" t="s">
        <v>203</v>
      </c>
      <c r="B332" s="9" t="s">
        <v>589</v>
      </c>
      <c r="C332" s="10" t="s">
        <v>587</v>
      </c>
      <c r="D332" s="11">
        <v>7280</v>
      </c>
      <c r="E332" s="11">
        <v>7280</v>
      </c>
      <c r="F332" s="11">
        <v>7649.4</v>
      </c>
      <c r="G332" s="11">
        <f t="shared" si="14"/>
        <v>105.07417582417582</v>
      </c>
      <c r="J332" s="44"/>
    </row>
    <row r="333" spans="1:10" ht="38.25" x14ac:dyDescent="0.2">
      <c r="A333" s="8" t="s">
        <v>203</v>
      </c>
      <c r="B333" s="9" t="s">
        <v>570</v>
      </c>
      <c r="C333" s="10" t="s">
        <v>560</v>
      </c>
      <c r="D333" s="11">
        <v>811.8</v>
      </c>
      <c r="E333" s="11">
        <v>811.8</v>
      </c>
      <c r="F333" s="11">
        <v>812</v>
      </c>
      <c r="G333" s="11">
        <f t="shared" si="14"/>
        <v>100.02463661000247</v>
      </c>
      <c r="J333" s="44"/>
    </row>
    <row r="334" spans="1:10" ht="38.25" x14ac:dyDescent="0.2">
      <c r="A334" s="8" t="s">
        <v>203</v>
      </c>
      <c r="B334" s="9" t="s">
        <v>569</v>
      </c>
      <c r="C334" s="10" t="s">
        <v>561</v>
      </c>
      <c r="D334" s="11">
        <v>262.5</v>
      </c>
      <c r="E334" s="11">
        <v>262.5</v>
      </c>
      <c r="F334" s="11">
        <v>449.3</v>
      </c>
      <c r="G334" s="11">
        <f t="shared" si="14"/>
        <v>171.16190476190476</v>
      </c>
      <c r="J334" s="44"/>
    </row>
    <row r="335" spans="1:10" ht="63.75" x14ac:dyDescent="0.2">
      <c r="A335" s="8" t="s">
        <v>203</v>
      </c>
      <c r="B335" s="9" t="s">
        <v>568</v>
      </c>
      <c r="C335" s="10" t="s">
        <v>562</v>
      </c>
      <c r="D335" s="11">
        <v>2802.1</v>
      </c>
      <c r="E335" s="11">
        <v>2802.1</v>
      </c>
      <c r="F335" s="11">
        <v>2915.5</v>
      </c>
      <c r="G335" s="11">
        <f t="shared" si="14"/>
        <v>104.04696477641768</v>
      </c>
      <c r="J335" s="44"/>
    </row>
    <row r="336" spans="1:10" ht="38.25" x14ac:dyDescent="0.2">
      <c r="A336" s="8" t="s">
        <v>203</v>
      </c>
      <c r="B336" s="9" t="s">
        <v>567</v>
      </c>
      <c r="C336" s="10" t="s">
        <v>563</v>
      </c>
      <c r="D336" s="11">
        <v>2000</v>
      </c>
      <c r="E336" s="11">
        <v>2000</v>
      </c>
      <c r="F336" s="11">
        <v>1832.7</v>
      </c>
      <c r="G336" s="11">
        <f t="shared" si="14"/>
        <v>91.635000000000005</v>
      </c>
      <c r="J336" s="44"/>
    </row>
    <row r="337" spans="1:10" ht="38.25" x14ac:dyDescent="0.2">
      <c r="A337" s="8" t="s">
        <v>203</v>
      </c>
      <c r="B337" s="9" t="s">
        <v>566</v>
      </c>
      <c r="C337" s="10" t="s">
        <v>564</v>
      </c>
      <c r="D337" s="11">
        <v>0</v>
      </c>
      <c r="E337" s="11">
        <v>480</v>
      </c>
      <c r="F337" s="11">
        <v>455</v>
      </c>
      <c r="G337" s="11">
        <f t="shared" si="14"/>
        <v>94.791666666666657</v>
      </c>
      <c r="J337" s="44"/>
    </row>
    <row r="338" spans="1:10" ht="25.5" x14ac:dyDescent="0.2">
      <c r="A338" s="8" t="s">
        <v>203</v>
      </c>
      <c r="B338" s="9" t="s">
        <v>594</v>
      </c>
      <c r="C338" s="10" t="s">
        <v>595</v>
      </c>
      <c r="D338" s="11">
        <v>0</v>
      </c>
      <c r="E338" s="11">
        <v>0</v>
      </c>
      <c r="F338" s="11">
        <v>118.4</v>
      </c>
      <c r="G338" s="11"/>
      <c r="J338" s="44"/>
    </row>
    <row r="339" spans="1:10" ht="25.5" x14ac:dyDescent="0.2">
      <c r="A339" s="8" t="s">
        <v>203</v>
      </c>
      <c r="B339" s="9" t="s">
        <v>176</v>
      </c>
      <c r="C339" s="10" t="s">
        <v>565</v>
      </c>
      <c r="D339" s="11">
        <v>0</v>
      </c>
      <c r="E339" s="11">
        <v>544.1</v>
      </c>
      <c r="F339" s="11">
        <v>858.7</v>
      </c>
      <c r="G339" s="11">
        <f t="shared" ref="G339:G404" si="15">F339/E339*100</f>
        <v>157.82025362984746</v>
      </c>
      <c r="J339" s="44"/>
    </row>
    <row r="340" spans="1:10" ht="51" hidden="1" x14ac:dyDescent="0.2">
      <c r="A340" s="8" t="s">
        <v>203</v>
      </c>
      <c r="B340" s="9" t="s">
        <v>240</v>
      </c>
      <c r="C340" s="10" t="s">
        <v>241</v>
      </c>
      <c r="D340" s="11">
        <v>0</v>
      </c>
      <c r="E340" s="11">
        <v>0</v>
      </c>
      <c r="F340" s="11">
        <v>0</v>
      </c>
      <c r="G340" s="11" t="e">
        <f t="shared" si="15"/>
        <v>#DIV/0!</v>
      </c>
      <c r="J340" s="44"/>
    </row>
    <row r="341" spans="1:10" ht="63.75" hidden="1" x14ac:dyDescent="0.2">
      <c r="A341" s="8" t="s">
        <v>203</v>
      </c>
      <c r="B341" s="29" t="s">
        <v>248</v>
      </c>
      <c r="C341" s="28" t="s">
        <v>249</v>
      </c>
      <c r="D341" s="11">
        <v>0</v>
      </c>
      <c r="E341" s="11">
        <v>0</v>
      </c>
      <c r="F341" s="11">
        <v>0</v>
      </c>
      <c r="G341" s="11" t="e">
        <f t="shared" si="15"/>
        <v>#DIV/0!</v>
      </c>
    </row>
    <row r="342" spans="1:10" ht="38.25" x14ac:dyDescent="0.2">
      <c r="A342" s="8" t="s">
        <v>203</v>
      </c>
      <c r="B342" s="29" t="s">
        <v>242</v>
      </c>
      <c r="C342" s="28" t="s">
        <v>243</v>
      </c>
      <c r="D342" s="11">
        <v>0</v>
      </c>
      <c r="E342" s="11">
        <v>631.70000000000005</v>
      </c>
      <c r="F342" s="11">
        <v>724.5</v>
      </c>
      <c r="G342" s="11">
        <f t="shared" si="15"/>
        <v>114.69051765078359</v>
      </c>
    </row>
    <row r="343" spans="1:10" ht="51" x14ac:dyDescent="0.2">
      <c r="A343" s="8" t="s">
        <v>203</v>
      </c>
      <c r="B343" s="29" t="s">
        <v>244</v>
      </c>
      <c r="C343" s="28" t="s">
        <v>245</v>
      </c>
      <c r="D343" s="11">
        <v>0</v>
      </c>
      <c r="E343" s="11">
        <v>4076.7</v>
      </c>
      <c r="F343" s="11">
        <v>4086.9</v>
      </c>
      <c r="G343" s="11">
        <f t="shared" si="15"/>
        <v>100.25020236956364</v>
      </c>
    </row>
    <row r="344" spans="1:10" ht="63.75" x14ac:dyDescent="0.2">
      <c r="A344" s="8" t="s">
        <v>203</v>
      </c>
      <c r="B344" s="29" t="s">
        <v>148</v>
      </c>
      <c r="C344" s="28" t="s">
        <v>149</v>
      </c>
      <c r="D344" s="11">
        <v>0</v>
      </c>
      <c r="E344" s="11">
        <v>0</v>
      </c>
      <c r="F344" s="11">
        <v>225.9</v>
      </c>
      <c r="G344" s="11"/>
    </row>
    <row r="345" spans="1:10" ht="51" x14ac:dyDescent="0.2">
      <c r="A345" s="8" t="s">
        <v>203</v>
      </c>
      <c r="B345" s="29" t="s">
        <v>350</v>
      </c>
      <c r="C345" s="28" t="s">
        <v>348</v>
      </c>
      <c r="D345" s="11">
        <v>0</v>
      </c>
      <c r="E345" s="11">
        <v>0</v>
      </c>
      <c r="F345" s="11">
        <v>20.9</v>
      </c>
      <c r="G345" s="11"/>
    </row>
    <row r="346" spans="1:10" ht="51" x14ac:dyDescent="0.2">
      <c r="A346" s="8" t="s">
        <v>203</v>
      </c>
      <c r="B346" s="29" t="s">
        <v>365</v>
      </c>
      <c r="C346" s="28" t="s">
        <v>364</v>
      </c>
      <c r="D346" s="11">
        <v>0</v>
      </c>
      <c r="E346" s="11">
        <v>0</v>
      </c>
      <c r="F346" s="11">
        <v>37</v>
      </c>
      <c r="G346" s="11"/>
    </row>
    <row r="347" spans="1:10" ht="53.45" customHeight="1" x14ac:dyDescent="0.2">
      <c r="A347" s="8" t="s">
        <v>203</v>
      </c>
      <c r="B347" s="14" t="s">
        <v>351</v>
      </c>
      <c r="C347" s="15" t="s">
        <v>349</v>
      </c>
      <c r="D347" s="11">
        <v>0</v>
      </c>
      <c r="E347" s="11">
        <v>0</v>
      </c>
      <c r="F347" s="11">
        <v>3.8</v>
      </c>
      <c r="G347" s="11"/>
    </row>
    <row r="348" spans="1:10" ht="38.25" x14ac:dyDescent="0.2">
      <c r="A348" s="8" t="s">
        <v>203</v>
      </c>
      <c r="B348" s="14" t="s">
        <v>299</v>
      </c>
      <c r="C348" s="15" t="s">
        <v>297</v>
      </c>
      <c r="D348" s="11">
        <v>984.3</v>
      </c>
      <c r="E348" s="11">
        <v>984.3</v>
      </c>
      <c r="F348" s="11">
        <v>558.9</v>
      </c>
      <c r="G348" s="11">
        <f t="shared" si="15"/>
        <v>56.781469064309661</v>
      </c>
    </row>
    <row r="349" spans="1:10" ht="51" x14ac:dyDescent="0.2">
      <c r="A349" s="8" t="s">
        <v>203</v>
      </c>
      <c r="B349" s="14" t="s">
        <v>341</v>
      </c>
      <c r="C349" s="15" t="s">
        <v>340</v>
      </c>
      <c r="D349" s="11">
        <v>3569.6</v>
      </c>
      <c r="E349" s="11">
        <v>3569.6</v>
      </c>
      <c r="F349" s="11">
        <v>4069.6</v>
      </c>
      <c r="G349" s="11">
        <f t="shared" si="15"/>
        <v>114.007171671896</v>
      </c>
    </row>
    <row r="350" spans="1:10" ht="51" x14ac:dyDescent="0.2">
      <c r="A350" s="8" t="s">
        <v>203</v>
      </c>
      <c r="B350" s="14" t="s">
        <v>354</v>
      </c>
      <c r="C350" s="15" t="s">
        <v>352</v>
      </c>
      <c r="D350" s="11">
        <v>669.6</v>
      </c>
      <c r="E350" s="11">
        <v>669.6</v>
      </c>
      <c r="F350" s="11">
        <v>1387.5</v>
      </c>
      <c r="G350" s="11">
        <f t="shared" si="15"/>
        <v>207.21326164874552</v>
      </c>
    </row>
    <row r="351" spans="1:10" ht="102" x14ac:dyDescent="0.2">
      <c r="A351" s="8" t="s">
        <v>203</v>
      </c>
      <c r="B351" s="26" t="s">
        <v>596</v>
      </c>
      <c r="C351" s="27" t="s">
        <v>597</v>
      </c>
      <c r="D351" s="11">
        <v>0</v>
      </c>
      <c r="E351" s="11">
        <v>0</v>
      </c>
      <c r="F351" s="11">
        <v>93.8</v>
      </c>
      <c r="G351" s="11"/>
    </row>
    <row r="352" spans="1:10" ht="45.6" customHeight="1" x14ac:dyDescent="0.2">
      <c r="A352" s="8" t="s">
        <v>203</v>
      </c>
      <c r="B352" s="14" t="s">
        <v>313</v>
      </c>
      <c r="C352" s="15" t="s">
        <v>311</v>
      </c>
      <c r="D352" s="11">
        <v>0</v>
      </c>
      <c r="E352" s="11">
        <v>0</v>
      </c>
      <c r="F352" s="11">
        <v>5.7</v>
      </c>
      <c r="G352" s="11"/>
    </row>
    <row r="353" spans="1:7" ht="89.25" hidden="1" x14ac:dyDescent="0.2">
      <c r="A353" s="8" t="s">
        <v>203</v>
      </c>
      <c r="B353" s="14" t="s">
        <v>304</v>
      </c>
      <c r="C353" s="15" t="s">
        <v>303</v>
      </c>
      <c r="D353" s="11">
        <v>0</v>
      </c>
      <c r="E353" s="11">
        <v>0</v>
      </c>
      <c r="F353" s="11">
        <v>0</v>
      </c>
      <c r="G353" s="11"/>
    </row>
    <row r="354" spans="1:7" ht="51" x14ac:dyDescent="0.2">
      <c r="A354" s="8" t="s">
        <v>203</v>
      </c>
      <c r="B354" s="9" t="s">
        <v>300</v>
      </c>
      <c r="C354" s="20" t="s">
        <v>298</v>
      </c>
      <c r="D354" s="11">
        <v>117.4</v>
      </c>
      <c r="E354" s="11">
        <v>117.4</v>
      </c>
      <c r="F354" s="11">
        <v>189.7</v>
      </c>
      <c r="G354" s="11">
        <f t="shared" si="15"/>
        <v>161.58432708688244</v>
      </c>
    </row>
    <row r="355" spans="1:7" x14ac:dyDescent="0.2">
      <c r="A355" s="8" t="s">
        <v>203</v>
      </c>
      <c r="B355" s="9" t="s">
        <v>156</v>
      </c>
      <c r="C355" s="20" t="s">
        <v>157</v>
      </c>
      <c r="D355" s="11">
        <v>0</v>
      </c>
      <c r="E355" s="11">
        <v>0</v>
      </c>
      <c r="F355" s="11">
        <v>32.200000000000003</v>
      </c>
      <c r="G355" s="11"/>
    </row>
    <row r="356" spans="1:7" x14ac:dyDescent="0.2">
      <c r="A356" s="8" t="s">
        <v>203</v>
      </c>
      <c r="B356" s="9" t="s">
        <v>193</v>
      </c>
      <c r="C356" s="20" t="s">
        <v>194</v>
      </c>
      <c r="D356" s="11">
        <v>216.2</v>
      </c>
      <c r="E356" s="11">
        <v>216.2</v>
      </c>
      <c r="F356" s="11">
        <v>455.3</v>
      </c>
      <c r="G356" s="11">
        <f t="shared" si="15"/>
        <v>210.59204440333028</v>
      </c>
    </row>
    <row r="357" spans="1:7" ht="25.5" x14ac:dyDescent="0.2">
      <c r="A357" s="8" t="s">
        <v>203</v>
      </c>
      <c r="B357" s="9" t="s">
        <v>626</v>
      </c>
      <c r="C357" s="20" t="s">
        <v>625</v>
      </c>
      <c r="D357" s="11">
        <v>0</v>
      </c>
      <c r="E357" s="11">
        <v>700</v>
      </c>
      <c r="F357" s="11">
        <v>700</v>
      </c>
      <c r="G357" s="11">
        <f t="shared" si="15"/>
        <v>100</v>
      </c>
    </row>
    <row r="358" spans="1:7" ht="28.15" hidden="1" customHeight="1" x14ac:dyDescent="0.2">
      <c r="A358" s="8" t="s">
        <v>203</v>
      </c>
      <c r="B358" s="9" t="s">
        <v>272</v>
      </c>
      <c r="C358" s="15" t="s">
        <v>211</v>
      </c>
      <c r="D358" s="11">
        <f>924.6-924.6</f>
        <v>0</v>
      </c>
      <c r="E358" s="11">
        <v>0</v>
      </c>
      <c r="F358" s="11">
        <v>0</v>
      </c>
      <c r="G358" s="11" t="e">
        <f t="shared" si="15"/>
        <v>#DIV/0!</v>
      </c>
    </row>
    <row r="359" spans="1:7" ht="28.15" hidden="1" customHeight="1" x14ac:dyDescent="0.2">
      <c r="A359" s="8" t="s">
        <v>203</v>
      </c>
      <c r="B359" s="30" t="s">
        <v>357</v>
      </c>
      <c r="C359" s="27" t="s">
        <v>356</v>
      </c>
      <c r="D359" s="11">
        <v>0</v>
      </c>
      <c r="E359" s="11">
        <v>0</v>
      </c>
      <c r="F359" s="11">
        <v>0</v>
      </c>
      <c r="G359" s="11" t="e">
        <f t="shared" si="15"/>
        <v>#DIV/0!</v>
      </c>
    </row>
    <row r="360" spans="1:7" ht="28.15" customHeight="1" x14ac:dyDescent="0.2">
      <c r="A360" s="8" t="s">
        <v>203</v>
      </c>
      <c r="B360" s="30" t="s">
        <v>630</v>
      </c>
      <c r="C360" s="27" t="s">
        <v>629</v>
      </c>
      <c r="D360" s="11">
        <v>35473.699999999997</v>
      </c>
      <c r="E360" s="11">
        <v>0</v>
      </c>
      <c r="F360" s="11">
        <v>0</v>
      </c>
      <c r="G360" s="11"/>
    </row>
    <row r="361" spans="1:7" ht="28.15" hidden="1" customHeight="1" x14ac:dyDescent="0.2">
      <c r="A361" s="8" t="s">
        <v>203</v>
      </c>
      <c r="B361" s="31" t="s">
        <v>250</v>
      </c>
      <c r="C361" s="28" t="s">
        <v>251</v>
      </c>
      <c r="D361" s="11">
        <v>0</v>
      </c>
      <c r="E361" s="11">
        <v>0</v>
      </c>
      <c r="F361" s="11">
        <v>0</v>
      </c>
      <c r="G361" s="11" t="e">
        <f t="shared" si="15"/>
        <v>#DIV/0!</v>
      </c>
    </row>
    <row r="362" spans="1:7" ht="28.15" hidden="1" customHeight="1" x14ac:dyDescent="0.2">
      <c r="A362" s="8" t="s">
        <v>203</v>
      </c>
      <c r="B362" s="30" t="s">
        <v>252</v>
      </c>
      <c r="C362" s="32" t="s">
        <v>211</v>
      </c>
      <c r="D362" s="11">
        <v>0</v>
      </c>
      <c r="E362" s="11">
        <v>0</v>
      </c>
      <c r="F362" s="11">
        <v>0</v>
      </c>
      <c r="G362" s="11" t="e">
        <f t="shared" si="15"/>
        <v>#DIV/0!</v>
      </c>
    </row>
    <row r="363" spans="1:7" x14ac:dyDescent="0.2">
      <c r="A363" s="8" t="s">
        <v>203</v>
      </c>
      <c r="B363" s="9" t="s">
        <v>266</v>
      </c>
      <c r="C363" s="10" t="s">
        <v>141</v>
      </c>
      <c r="D363" s="11">
        <v>47889.2</v>
      </c>
      <c r="E363" s="11">
        <v>2158.9</v>
      </c>
      <c r="F363" s="11">
        <v>2071.1</v>
      </c>
      <c r="G363" s="11">
        <f t="shared" si="15"/>
        <v>95.933114085877065</v>
      </c>
    </row>
    <row r="364" spans="1:7" ht="26.45" customHeight="1" x14ac:dyDescent="0.2">
      <c r="A364" s="8" t="s">
        <v>203</v>
      </c>
      <c r="B364" s="9" t="s">
        <v>267</v>
      </c>
      <c r="C364" s="10" t="s">
        <v>150</v>
      </c>
      <c r="D364" s="11">
        <v>9127.1</v>
      </c>
      <c r="E364" s="11">
        <v>9334.2000000000007</v>
      </c>
      <c r="F364" s="11">
        <v>9334.2000000000007</v>
      </c>
      <c r="G364" s="11">
        <f t="shared" si="15"/>
        <v>100</v>
      </c>
    </row>
    <row r="365" spans="1:7" ht="45" customHeight="1" x14ac:dyDescent="0.2">
      <c r="A365" s="8" t="s">
        <v>203</v>
      </c>
      <c r="B365" s="9" t="s">
        <v>278</v>
      </c>
      <c r="C365" s="10" t="s">
        <v>212</v>
      </c>
      <c r="D365" s="11">
        <v>7.7</v>
      </c>
      <c r="E365" s="11">
        <v>7.7</v>
      </c>
      <c r="F365" s="11">
        <v>0</v>
      </c>
      <c r="G365" s="11">
        <f t="shared" si="15"/>
        <v>0</v>
      </c>
    </row>
    <row r="366" spans="1:7" ht="26.45" customHeight="1" x14ac:dyDescent="0.2">
      <c r="A366" s="8" t="s">
        <v>203</v>
      </c>
      <c r="B366" s="9" t="s">
        <v>279</v>
      </c>
      <c r="C366" s="10" t="s">
        <v>213</v>
      </c>
      <c r="D366" s="11">
        <v>7094.8</v>
      </c>
      <c r="E366" s="11">
        <v>7094.8</v>
      </c>
      <c r="F366" s="11">
        <v>7094.8</v>
      </c>
      <c r="G366" s="11">
        <f t="shared" si="15"/>
        <v>100</v>
      </c>
    </row>
    <row r="367" spans="1:7" x14ac:dyDescent="0.2">
      <c r="A367" s="8" t="s">
        <v>203</v>
      </c>
      <c r="B367" s="9" t="s">
        <v>270</v>
      </c>
      <c r="C367" s="10" t="s">
        <v>142</v>
      </c>
      <c r="D367" s="11">
        <v>0</v>
      </c>
      <c r="E367" s="11">
        <v>44026.8</v>
      </c>
      <c r="F367" s="11">
        <v>43823.8</v>
      </c>
      <c r="G367" s="11">
        <f t="shared" si="15"/>
        <v>99.538917204975149</v>
      </c>
    </row>
    <row r="368" spans="1:7" ht="25.5" x14ac:dyDescent="0.2">
      <c r="A368" s="8" t="s">
        <v>203</v>
      </c>
      <c r="B368" s="9" t="s">
        <v>492</v>
      </c>
      <c r="C368" s="10" t="s">
        <v>491</v>
      </c>
      <c r="D368" s="11">
        <v>0</v>
      </c>
      <c r="E368" s="11">
        <v>11.6</v>
      </c>
      <c r="F368" s="11">
        <v>14.1</v>
      </c>
      <c r="G368" s="11">
        <f t="shared" si="15"/>
        <v>121.55172413793103</v>
      </c>
    </row>
    <row r="369" spans="1:7" ht="13.15" customHeight="1" x14ac:dyDescent="0.2">
      <c r="A369" s="8" t="s">
        <v>203</v>
      </c>
      <c r="B369" s="9" t="s">
        <v>271</v>
      </c>
      <c r="C369" s="10" t="s">
        <v>151</v>
      </c>
      <c r="D369" s="11">
        <v>277398.3</v>
      </c>
      <c r="E369" s="11">
        <v>277835.3</v>
      </c>
      <c r="F369" s="11">
        <v>277835.3</v>
      </c>
      <c r="G369" s="11">
        <f t="shared" si="15"/>
        <v>100</v>
      </c>
    </row>
    <row r="370" spans="1:7" ht="41.25" customHeight="1" x14ac:dyDescent="0.2">
      <c r="A370" s="8" t="s">
        <v>203</v>
      </c>
      <c r="B370" s="9" t="s">
        <v>573</v>
      </c>
      <c r="C370" s="10" t="s">
        <v>572</v>
      </c>
      <c r="D370" s="11">
        <v>0</v>
      </c>
      <c r="E370" s="11">
        <v>101</v>
      </c>
      <c r="F370" s="11">
        <v>101</v>
      </c>
      <c r="G370" s="11">
        <f t="shared" si="15"/>
        <v>100</v>
      </c>
    </row>
    <row r="371" spans="1:7" ht="41.25" customHeight="1" x14ac:dyDescent="0.2">
      <c r="A371" s="8" t="s">
        <v>203</v>
      </c>
      <c r="B371" s="9" t="s">
        <v>628</v>
      </c>
      <c r="C371" s="10" t="s">
        <v>627</v>
      </c>
      <c r="D371" s="11">
        <v>0</v>
      </c>
      <c r="E371" s="11">
        <v>0</v>
      </c>
      <c r="F371" s="11">
        <v>173.3</v>
      </c>
      <c r="G371" s="11"/>
    </row>
    <row r="372" spans="1:7" ht="54.75" customHeight="1" x14ac:dyDescent="0.2">
      <c r="A372" s="8" t="s">
        <v>203</v>
      </c>
      <c r="B372" s="9" t="s">
        <v>598</v>
      </c>
      <c r="C372" s="10" t="s">
        <v>599</v>
      </c>
      <c r="D372" s="11">
        <v>0</v>
      </c>
      <c r="E372" s="11">
        <v>-4062</v>
      </c>
      <c r="F372" s="11">
        <v>-3242.6</v>
      </c>
      <c r="G372" s="11">
        <f t="shared" si="15"/>
        <v>79.827671097981295</v>
      </c>
    </row>
    <row r="373" spans="1:7" ht="25.5" hidden="1" x14ac:dyDescent="0.2">
      <c r="A373" s="8" t="s">
        <v>203</v>
      </c>
      <c r="B373" s="9" t="s">
        <v>456</v>
      </c>
      <c r="C373" s="10" t="s">
        <v>446</v>
      </c>
      <c r="D373" s="11">
        <v>0</v>
      </c>
      <c r="E373" s="11">
        <v>0</v>
      </c>
      <c r="F373" s="11">
        <v>0</v>
      </c>
      <c r="G373" s="11" t="e">
        <f t="shared" si="15"/>
        <v>#DIV/0!</v>
      </c>
    </row>
    <row r="374" spans="1:7" ht="38.25" hidden="1" x14ac:dyDescent="0.2">
      <c r="A374" s="8" t="s">
        <v>203</v>
      </c>
      <c r="B374" s="9" t="s">
        <v>259</v>
      </c>
      <c r="C374" s="28" t="s">
        <v>253</v>
      </c>
      <c r="D374" s="11">
        <v>0</v>
      </c>
      <c r="E374" s="11">
        <v>0</v>
      </c>
      <c r="F374" s="11">
        <v>0</v>
      </c>
      <c r="G374" s="11" t="e">
        <f t="shared" si="15"/>
        <v>#DIV/0!</v>
      </c>
    </row>
    <row r="375" spans="1:7" ht="38.25" hidden="1" x14ac:dyDescent="0.2">
      <c r="A375" s="8" t="s">
        <v>203</v>
      </c>
      <c r="B375" s="29" t="s">
        <v>254</v>
      </c>
      <c r="C375" s="28" t="s">
        <v>255</v>
      </c>
      <c r="D375" s="11">
        <v>0</v>
      </c>
      <c r="E375" s="11">
        <v>0</v>
      </c>
      <c r="F375" s="11">
        <v>0</v>
      </c>
      <c r="G375" s="11" t="e">
        <f t="shared" si="15"/>
        <v>#DIV/0!</v>
      </c>
    </row>
    <row r="376" spans="1:7" ht="27.75" hidden="1" customHeight="1" x14ac:dyDescent="0.2">
      <c r="A376" s="8" t="s">
        <v>203</v>
      </c>
      <c r="B376" s="29" t="s">
        <v>256</v>
      </c>
      <c r="C376" s="28" t="s">
        <v>257</v>
      </c>
      <c r="D376" s="11">
        <v>0</v>
      </c>
      <c r="E376" s="11">
        <v>0</v>
      </c>
      <c r="F376" s="11">
        <v>0</v>
      </c>
      <c r="G376" s="11" t="e">
        <f t="shared" si="15"/>
        <v>#DIV/0!</v>
      </c>
    </row>
    <row r="377" spans="1:7" ht="29.25" customHeight="1" x14ac:dyDescent="0.2">
      <c r="A377" s="8" t="s">
        <v>203</v>
      </c>
      <c r="B377" s="9" t="s">
        <v>264</v>
      </c>
      <c r="C377" s="10" t="s">
        <v>145</v>
      </c>
      <c r="D377" s="11">
        <v>0</v>
      </c>
      <c r="E377" s="11">
        <v>-122953.7</v>
      </c>
      <c r="F377" s="11">
        <v>-131187.20000000001</v>
      </c>
      <c r="G377" s="11">
        <f t="shared" si="15"/>
        <v>106.69642312512759</v>
      </c>
    </row>
    <row r="378" spans="1:7" s="7" customFormat="1" ht="18" customHeight="1" x14ac:dyDescent="0.2">
      <c r="A378" s="3" t="s">
        <v>214</v>
      </c>
      <c r="B378" s="9"/>
      <c r="C378" s="5" t="s">
        <v>215</v>
      </c>
      <c r="D378" s="6">
        <f t="shared" ref="D378:F378" si="16">D379</f>
        <v>8.9</v>
      </c>
      <c r="E378" s="6">
        <f t="shared" si="16"/>
        <v>8.9</v>
      </c>
      <c r="F378" s="6">
        <f t="shared" si="16"/>
        <v>0</v>
      </c>
      <c r="G378" s="6">
        <f t="shared" si="15"/>
        <v>0</v>
      </c>
    </row>
    <row r="379" spans="1:7" ht="42.75" customHeight="1" x14ac:dyDescent="0.2">
      <c r="A379" s="8" t="s">
        <v>214</v>
      </c>
      <c r="B379" s="29" t="s">
        <v>242</v>
      </c>
      <c r="C379" s="28" t="s">
        <v>243</v>
      </c>
      <c r="D379" s="11">
        <v>8.9</v>
      </c>
      <c r="E379" s="11">
        <v>8.9</v>
      </c>
      <c r="F379" s="11">
        <v>0</v>
      </c>
      <c r="G379" s="11">
        <f t="shared" si="15"/>
        <v>0</v>
      </c>
    </row>
    <row r="380" spans="1:7" s="7" customFormat="1" ht="26.45" hidden="1" customHeight="1" x14ac:dyDescent="0.2">
      <c r="A380" s="3" t="s">
        <v>216</v>
      </c>
      <c r="B380" s="9" t="s">
        <v>18</v>
      </c>
      <c r="C380" s="5" t="s">
        <v>217</v>
      </c>
      <c r="D380" s="6">
        <f t="shared" ref="D380:F380" si="17">D381</f>
        <v>0</v>
      </c>
      <c r="E380" s="6">
        <f t="shared" si="17"/>
        <v>0</v>
      </c>
      <c r="F380" s="6">
        <f t="shared" si="17"/>
        <v>0</v>
      </c>
      <c r="G380" s="6" t="e">
        <f t="shared" si="15"/>
        <v>#DIV/0!</v>
      </c>
    </row>
    <row r="381" spans="1:7" ht="38.25" hidden="1" x14ac:dyDescent="0.2">
      <c r="A381" s="8" t="s">
        <v>216</v>
      </c>
      <c r="B381" s="29" t="s">
        <v>242</v>
      </c>
      <c r="C381" s="28" t="s">
        <v>243</v>
      </c>
      <c r="D381" s="11">
        <v>0</v>
      </c>
      <c r="E381" s="11">
        <v>0</v>
      </c>
      <c r="F381" s="11">
        <v>0</v>
      </c>
      <c r="G381" s="11" t="e">
        <f t="shared" si="15"/>
        <v>#DIV/0!</v>
      </c>
    </row>
    <row r="382" spans="1:7" s="7" customFormat="1" ht="18" customHeight="1" x14ac:dyDescent="0.2">
      <c r="A382" s="3" t="s">
        <v>218</v>
      </c>
      <c r="B382" s="9" t="s">
        <v>18</v>
      </c>
      <c r="C382" s="5" t="s">
        <v>219</v>
      </c>
      <c r="D382" s="6">
        <f>SUM(D383:D416)</f>
        <v>338056.7</v>
      </c>
      <c r="E382" s="6">
        <f>SUM(E383:E416)</f>
        <v>716904.9</v>
      </c>
      <c r="F382" s="6">
        <f>SUM(F383:F416)</f>
        <v>719122.5</v>
      </c>
      <c r="G382" s="6">
        <f t="shared" si="15"/>
        <v>100.30932973118192</v>
      </c>
    </row>
    <row r="383" spans="1:7" ht="79.5" customHeight="1" x14ac:dyDescent="0.2">
      <c r="A383" s="8" t="s">
        <v>218</v>
      </c>
      <c r="B383" s="9" t="s">
        <v>220</v>
      </c>
      <c r="C383" s="20" t="s">
        <v>221</v>
      </c>
      <c r="D383" s="11">
        <v>161.6</v>
      </c>
      <c r="E383" s="11">
        <v>161.6</v>
      </c>
      <c r="F383" s="11">
        <v>0</v>
      </c>
      <c r="G383" s="11">
        <f t="shared" si="15"/>
        <v>0</v>
      </c>
    </row>
    <row r="384" spans="1:7" ht="63.75" customHeight="1" x14ac:dyDescent="0.2">
      <c r="A384" s="8" t="s">
        <v>218</v>
      </c>
      <c r="B384" s="9" t="s">
        <v>591</v>
      </c>
      <c r="C384" s="20" t="s">
        <v>590</v>
      </c>
      <c r="D384" s="11">
        <v>363.5</v>
      </c>
      <c r="E384" s="11">
        <v>363.5</v>
      </c>
      <c r="F384" s="11">
        <v>555.9</v>
      </c>
      <c r="G384" s="11">
        <f t="shared" si="15"/>
        <v>152.92984869325997</v>
      </c>
    </row>
    <row r="385" spans="1:7" ht="53.25" customHeight="1" x14ac:dyDescent="0.2">
      <c r="A385" s="8" t="s">
        <v>218</v>
      </c>
      <c r="B385" s="9" t="s">
        <v>575</v>
      </c>
      <c r="C385" s="20" t="s">
        <v>574</v>
      </c>
      <c r="D385" s="11">
        <v>192.2</v>
      </c>
      <c r="E385" s="11">
        <v>192.2</v>
      </c>
      <c r="F385" s="11">
        <v>453.3</v>
      </c>
      <c r="G385" s="11">
        <f t="shared" si="15"/>
        <v>235.84807492195631</v>
      </c>
    </row>
    <row r="386" spans="1:7" ht="51" hidden="1" x14ac:dyDescent="0.2">
      <c r="A386" s="8" t="s">
        <v>218</v>
      </c>
      <c r="B386" s="9" t="s">
        <v>240</v>
      </c>
      <c r="C386" s="10" t="s">
        <v>241</v>
      </c>
      <c r="D386" s="11">
        <v>0</v>
      </c>
      <c r="E386" s="11">
        <v>0</v>
      </c>
      <c r="F386" s="11">
        <v>0</v>
      </c>
      <c r="G386" s="11" t="e">
        <f t="shared" si="15"/>
        <v>#DIV/0!</v>
      </c>
    </row>
    <row r="387" spans="1:7" ht="42" customHeight="1" x14ac:dyDescent="0.2">
      <c r="A387" s="8" t="s">
        <v>218</v>
      </c>
      <c r="B387" s="29" t="s">
        <v>242</v>
      </c>
      <c r="C387" s="28" t="s">
        <v>243</v>
      </c>
      <c r="D387" s="11">
        <v>0</v>
      </c>
      <c r="E387" s="11">
        <v>52.4</v>
      </c>
      <c r="F387" s="11">
        <v>30.4</v>
      </c>
      <c r="G387" s="11">
        <f t="shared" si="15"/>
        <v>58.015267175572518</v>
      </c>
    </row>
    <row r="388" spans="1:7" ht="51" hidden="1" x14ac:dyDescent="0.2">
      <c r="A388" s="8" t="s">
        <v>218</v>
      </c>
      <c r="B388" s="31" t="s">
        <v>180</v>
      </c>
      <c r="C388" s="33" t="s">
        <v>258</v>
      </c>
      <c r="D388" s="11">
        <v>0</v>
      </c>
      <c r="E388" s="11">
        <v>0</v>
      </c>
      <c r="F388" s="11">
        <v>0</v>
      </c>
      <c r="G388" s="11" t="e">
        <f t="shared" si="15"/>
        <v>#DIV/0!</v>
      </c>
    </row>
    <row r="389" spans="1:7" ht="38.25" hidden="1" x14ac:dyDescent="0.2">
      <c r="A389" s="8" t="s">
        <v>218</v>
      </c>
      <c r="B389" s="31" t="s">
        <v>299</v>
      </c>
      <c r="C389" s="33" t="s">
        <v>297</v>
      </c>
      <c r="D389" s="11">
        <v>0</v>
      </c>
      <c r="E389" s="11">
        <v>0</v>
      </c>
      <c r="F389" s="11">
        <v>0</v>
      </c>
      <c r="G389" s="11" t="e">
        <f t="shared" si="15"/>
        <v>#DIV/0!</v>
      </c>
    </row>
    <row r="390" spans="1:7" ht="52.5" customHeight="1" x14ac:dyDescent="0.2">
      <c r="A390" s="8" t="s">
        <v>218</v>
      </c>
      <c r="B390" s="31" t="s">
        <v>341</v>
      </c>
      <c r="C390" s="33" t="s">
        <v>340</v>
      </c>
      <c r="D390" s="11">
        <v>224.5</v>
      </c>
      <c r="E390" s="11">
        <v>224.5</v>
      </c>
      <c r="F390" s="11">
        <v>1380.1</v>
      </c>
      <c r="G390" s="11">
        <f t="shared" si="15"/>
        <v>614.74387527839644</v>
      </c>
    </row>
    <row r="391" spans="1:7" ht="51" x14ac:dyDescent="0.2">
      <c r="A391" s="8" t="s">
        <v>218</v>
      </c>
      <c r="B391" s="31" t="s">
        <v>354</v>
      </c>
      <c r="C391" s="33" t="s">
        <v>352</v>
      </c>
      <c r="D391" s="11">
        <v>154.30000000000001</v>
      </c>
      <c r="E391" s="11">
        <v>154.30000000000001</v>
      </c>
      <c r="F391" s="11">
        <v>267.2</v>
      </c>
      <c r="G391" s="11">
        <f t="shared" si="15"/>
        <v>173.16915100453662</v>
      </c>
    </row>
    <row r="392" spans="1:7" ht="44.45" hidden="1" customHeight="1" x14ac:dyDescent="0.2">
      <c r="A392" s="36" t="s">
        <v>218</v>
      </c>
      <c r="B392" s="37" t="s">
        <v>500</v>
      </c>
      <c r="C392" s="33" t="s">
        <v>499</v>
      </c>
      <c r="D392" s="11">
        <v>0</v>
      </c>
      <c r="E392" s="11">
        <v>0</v>
      </c>
      <c r="F392" s="11">
        <v>0</v>
      </c>
      <c r="G392" s="11" t="e">
        <f t="shared" si="15"/>
        <v>#DIV/0!</v>
      </c>
    </row>
    <row r="393" spans="1:7" ht="92.25" customHeight="1" x14ac:dyDescent="0.2">
      <c r="A393" s="36" t="s">
        <v>218</v>
      </c>
      <c r="B393" s="37" t="s">
        <v>367</v>
      </c>
      <c r="C393" s="33" t="s">
        <v>366</v>
      </c>
      <c r="D393" s="11">
        <v>0</v>
      </c>
      <c r="E393" s="11">
        <v>0</v>
      </c>
      <c r="F393" s="11">
        <v>35.1</v>
      </c>
      <c r="G393" s="11"/>
    </row>
    <row r="394" spans="1:7" ht="63.75" hidden="1" x14ac:dyDescent="0.2">
      <c r="A394" s="36" t="s">
        <v>218</v>
      </c>
      <c r="B394" s="31" t="s">
        <v>355</v>
      </c>
      <c r="C394" s="33" t="s">
        <v>353</v>
      </c>
      <c r="D394" s="11">
        <v>0</v>
      </c>
      <c r="E394" s="11">
        <v>0</v>
      </c>
      <c r="F394" s="11">
        <v>0</v>
      </c>
      <c r="G394" s="11" t="e">
        <f t="shared" si="15"/>
        <v>#DIV/0!</v>
      </c>
    </row>
    <row r="395" spans="1:7" ht="42" customHeight="1" x14ac:dyDescent="0.2">
      <c r="A395" s="36" t="s">
        <v>218</v>
      </c>
      <c r="B395" s="31" t="s">
        <v>302</v>
      </c>
      <c r="C395" s="35" t="s">
        <v>301</v>
      </c>
      <c r="D395" s="11">
        <v>1386.5</v>
      </c>
      <c r="E395" s="11">
        <v>1386.5</v>
      </c>
      <c r="F395" s="11">
        <v>702.3</v>
      </c>
      <c r="G395" s="11">
        <f t="shared" si="15"/>
        <v>50.652722683014787</v>
      </c>
    </row>
    <row r="396" spans="1:7" hidden="1" x14ac:dyDescent="0.2">
      <c r="A396" s="8" t="s">
        <v>218</v>
      </c>
      <c r="B396" s="29" t="s">
        <v>156</v>
      </c>
      <c r="C396" s="28" t="s">
        <v>157</v>
      </c>
      <c r="D396" s="11">
        <v>0</v>
      </c>
      <c r="E396" s="11">
        <v>0</v>
      </c>
      <c r="F396" s="11">
        <v>0</v>
      </c>
      <c r="G396" s="11" t="e">
        <f t="shared" si="15"/>
        <v>#DIV/0!</v>
      </c>
    </row>
    <row r="397" spans="1:7" x14ac:dyDescent="0.2">
      <c r="A397" s="8" t="s">
        <v>218</v>
      </c>
      <c r="B397" s="9" t="s">
        <v>193</v>
      </c>
      <c r="C397" s="10" t="s">
        <v>194</v>
      </c>
      <c r="D397" s="11">
        <v>5833</v>
      </c>
      <c r="E397" s="11">
        <v>5833</v>
      </c>
      <c r="F397" s="11">
        <v>13122.2</v>
      </c>
      <c r="G397" s="11">
        <f t="shared" si="15"/>
        <v>224.96485513457912</v>
      </c>
    </row>
    <row r="398" spans="1:7" ht="25.5" x14ac:dyDescent="0.2">
      <c r="A398" s="8" t="s">
        <v>218</v>
      </c>
      <c r="B398" s="9" t="s">
        <v>503</v>
      </c>
      <c r="C398" s="10" t="s">
        <v>577</v>
      </c>
      <c r="D398" s="11">
        <v>73.400000000000006</v>
      </c>
      <c r="E398" s="11">
        <v>73.400000000000006</v>
      </c>
      <c r="F398" s="11">
        <v>73.400000000000006</v>
      </c>
      <c r="G398" s="11">
        <f t="shared" si="15"/>
        <v>100</v>
      </c>
    </row>
    <row r="399" spans="1:7" ht="25.5" x14ac:dyDescent="0.2">
      <c r="A399" s="8" t="s">
        <v>218</v>
      </c>
      <c r="B399" s="9" t="s">
        <v>504</v>
      </c>
      <c r="C399" s="10" t="s">
        <v>578</v>
      </c>
      <c r="D399" s="11">
        <v>90.3</v>
      </c>
      <c r="E399" s="11">
        <v>90.3</v>
      </c>
      <c r="F399" s="11">
        <v>90.3</v>
      </c>
      <c r="G399" s="11">
        <f t="shared" si="15"/>
        <v>100</v>
      </c>
    </row>
    <row r="400" spans="1:7" ht="25.5" x14ac:dyDescent="0.2">
      <c r="A400" s="8" t="s">
        <v>218</v>
      </c>
      <c r="B400" s="9" t="s">
        <v>505</v>
      </c>
      <c r="C400" s="10" t="s">
        <v>579</v>
      </c>
      <c r="D400" s="11">
        <v>77.099999999999994</v>
      </c>
      <c r="E400" s="11">
        <v>77.099999999999994</v>
      </c>
      <c r="F400" s="11">
        <v>77.099999999999994</v>
      </c>
      <c r="G400" s="11">
        <f t="shared" si="15"/>
        <v>100</v>
      </c>
    </row>
    <row r="401" spans="1:7" ht="25.5" x14ac:dyDescent="0.2">
      <c r="A401" s="8" t="s">
        <v>218</v>
      </c>
      <c r="B401" s="9" t="s">
        <v>506</v>
      </c>
      <c r="C401" s="10" t="s">
        <v>580</v>
      </c>
      <c r="D401" s="11">
        <v>179.7</v>
      </c>
      <c r="E401" s="11">
        <v>179.7</v>
      </c>
      <c r="F401" s="11">
        <v>179.7</v>
      </c>
      <c r="G401" s="11">
        <f t="shared" si="15"/>
        <v>100</v>
      </c>
    </row>
    <row r="402" spans="1:7" ht="25.5" x14ac:dyDescent="0.2">
      <c r="A402" s="8" t="s">
        <v>218</v>
      </c>
      <c r="B402" s="9" t="s">
        <v>576</v>
      </c>
      <c r="C402" s="10" t="s">
        <v>581</v>
      </c>
      <c r="D402" s="11">
        <v>37.799999999999997</v>
      </c>
      <c r="E402" s="11">
        <v>37.799999999999997</v>
      </c>
      <c r="F402" s="11">
        <v>37.799999999999997</v>
      </c>
      <c r="G402" s="11">
        <f t="shared" si="15"/>
        <v>100</v>
      </c>
    </row>
    <row r="403" spans="1:7" ht="38.25" x14ac:dyDescent="0.2">
      <c r="A403" s="8" t="s">
        <v>218</v>
      </c>
      <c r="B403" s="9" t="s">
        <v>604</v>
      </c>
      <c r="C403" s="10" t="s">
        <v>600</v>
      </c>
      <c r="D403" s="11">
        <v>0</v>
      </c>
      <c r="E403" s="11">
        <v>33.700000000000003</v>
      </c>
      <c r="F403" s="11">
        <v>33.700000000000003</v>
      </c>
      <c r="G403" s="11">
        <f t="shared" si="15"/>
        <v>100</v>
      </c>
    </row>
    <row r="404" spans="1:7" ht="25.5" x14ac:dyDescent="0.2">
      <c r="A404" s="8" t="s">
        <v>218</v>
      </c>
      <c r="B404" s="9" t="s">
        <v>605</v>
      </c>
      <c r="C404" s="10" t="s">
        <v>601</v>
      </c>
      <c r="D404" s="11">
        <v>0</v>
      </c>
      <c r="E404" s="11">
        <v>59.6</v>
      </c>
      <c r="F404" s="11">
        <v>59.6</v>
      </c>
      <c r="G404" s="11">
        <f t="shared" si="15"/>
        <v>100</v>
      </c>
    </row>
    <row r="405" spans="1:7" ht="38.25" x14ac:dyDescent="0.2">
      <c r="A405" s="8" t="s">
        <v>218</v>
      </c>
      <c r="B405" s="30" t="s">
        <v>602</v>
      </c>
      <c r="C405" s="27" t="s">
        <v>603</v>
      </c>
      <c r="D405" s="11">
        <v>0</v>
      </c>
      <c r="E405" s="11">
        <v>461843.9</v>
      </c>
      <c r="F405" s="11">
        <v>461843.9</v>
      </c>
      <c r="G405" s="11">
        <f t="shared" ref="G405:G417" si="18">F405/E405*100</f>
        <v>100</v>
      </c>
    </row>
    <row r="406" spans="1:7" ht="38.25" x14ac:dyDescent="0.2">
      <c r="A406" s="8" t="s">
        <v>218</v>
      </c>
      <c r="B406" s="9" t="s">
        <v>280</v>
      </c>
      <c r="C406" s="10" t="s">
        <v>222</v>
      </c>
      <c r="D406" s="11">
        <v>57291.5</v>
      </c>
      <c r="E406" s="11">
        <v>57291.5</v>
      </c>
      <c r="F406" s="11">
        <v>57291.5</v>
      </c>
      <c r="G406" s="11">
        <f t="shared" si="18"/>
        <v>100</v>
      </c>
    </row>
    <row r="407" spans="1:7" ht="26.45" hidden="1" customHeight="1" x14ac:dyDescent="0.2">
      <c r="A407" s="8" t="s">
        <v>218</v>
      </c>
      <c r="B407" s="9" t="s">
        <v>281</v>
      </c>
      <c r="C407" s="10" t="s">
        <v>226</v>
      </c>
      <c r="D407" s="11">
        <v>0</v>
      </c>
      <c r="E407" s="11">
        <v>0</v>
      </c>
      <c r="F407" s="11">
        <v>0</v>
      </c>
      <c r="G407" s="11" t="e">
        <f t="shared" si="18"/>
        <v>#DIV/0!</v>
      </c>
    </row>
    <row r="408" spans="1:7" ht="26.45" customHeight="1" x14ac:dyDescent="0.2">
      <c r="A408" s="8" t="s">
        <v>218</v>
      </c>
      <c r="B408" s="9" t="s">
        <v>369</v>
      </c>
      <c r="C408" s="10" t="s">
        <v>368</v>
      </c>
      <c r="D408" s="11">
        <v>814</v>
      </c>
      <c r="E408" s="11">
        <v>814</v>
      </c>
      <c r="F408" s="11">
        <v>813.9</v>
      </c>
      <c r="G408" s="11">
        <f t="shared" si="18"/>
        <v>99.98771498771498</v>
      </c>
    </row>
    <row r="409" spans="1:7" ht="13.15" customHeight="1" x14ac:dyDescent="0.2">
      <c r="A409" s="8" t="s">
        <v>218</v>
      </c>
      <c r="B409" s="9" t="s">
        <v>266</v>
      </c>
      <c r="C409" s="10" t="s">
        <v>141</v>
      </c>
      <c r="D409" s="11">
        <v>265586</v>
      </c>
      <c r="E409" s="11">
        <v>183280.9</v>
      </c>
      <c r="F409" s="11">
        <v>177321.3</v>
      </c>
      <c r="G409" s="11">
        <f t="shared" si="18"/>
        <v>96.748379127339518</v>
      </c>
    </row>
    <row r="410" spans="1:7" ht="26.45" customHeight="1" x14ac:dyDescent="0.2">
      <c r="A410" s="8" t="s">
        <v>218</v>
      </c>
      <c r="B410" s="9" t="s">
        <v>267</v>
      </c>
      <c r="C410" s="10" t="s">
        <v>150</v>
      </c>
      <c r="D410" s="11">
        <v>3288.6</v>
      </c>
      <c r="E410" s="11">
        <v>3291.8</v>
      </c>
      <c r="F410" s="11">
        <v>3291.8</v>
      </c>
      <c r="G410" s="11">
        <f t="shared" si="18"/>
        <v>100</v>
      </c>
    </row>
    <row r="411" spans="1:7" ht="18.600000000000001" customHeight="1" x14ac:dyDescent="0.2">
      <c r="A411" s="8" t="s">
        <v>218</v>
      </c>
      <c r="B411" s="9" t="s">
        <v>270</v>
      </c>
      <c r="C411" s="10" t="s">
        <v>142</v>
      </c>
      <c r="D411" s="11">
        <v>0</v>
      </c>
      <c r="E411" s="11">
        <v>904.2</v>
      </c>
      <c r="F411" s="11">
        <v>903</v>
      </c>
      <c r="G411" s="11">
        <f t="shared" si="18"/>
        <v>99.867285998672855</v>
      </c>
    </row>
    <row r="412" spans="1:7" ht="25.5" hidden="1" x14ac:dyDescent="0.2">
      <c r="A412" s="8" t="s">
        <v>218</v>
      </c>
      <c r="B412" s="9" t="s">
        <v>492</v>
      </c>
      <c r="C412" s="10" t="s">
        <v>491</v>
      </c>
      <c r="D412" s="11">
        <v>0</v>
      </c>
      <c r="E412" s="11">
        <v>0</v>
      </c>
      <c r="F412" s="11">
        <v>0</v>
      </c>
      <c r="G412" s="11" t="e">
        <f t="shared" si="18"/>
        <v>#DIV/0!</v>
      </c>
    </row>
    <row r="413" spans="1:7" ht="54" customHeight="1" x14ac:dyDescent="0.2">
      <c r="A413" s="8" t="s">
        <v>218</v>
      </c>
      <c r="B413" s="9" t="s">
        <v>359</v>
      </c>
      <c r="C413" s="10" t="s">
        <v>358</v>
      </c>
      <c r="D413" s="11">
        <v>2285.3000000000002</v>
      </c>
      <c r="E413" s="11">
        <v>2892.1</v>
      </c>
      <c r="F413" s="11">
        <v>2892.1</v>
      </c>
      <c r="G413" s="11">
        <f t="shared" si="18"/>
        <v>100</v>
      </c>
    </row>
    <row r="414" spans="1:7" x14ac:dyDescent="0.2">
      <c r="A414" s="8" t="s">
        <v>218</v>
      </c>
      <c r="B414" s="29" t="s">
        <v>271</v>
      </c>
      <c r="C414" s="28" t="s">
        <v>151</v>
      </c>
      <c r="D414" s="11">
        <v>17.399999999999999</v>
      </c>
      <c r="E414" s="11">
        <v>17.399999999999999</v>
      </c>
      <c r="F414" s="11">
        <v>17.399999999999999</v>
      </c>
      <c r="G414" s="11">
        <f t="shared" si="18"/>
        <v>100</v>
      </c>
    </row>
    <row r="415" spans="1:7" ht="38.25" x14ac:dyDescent="0.2">
      <c r="A415" s="8" t="s">
        <v>218</v>
      </c>
      <c r="B415" s="9" t="s">
        <v>282</v>
      </c>
      <c r="C415" s="10" t="s">
        <v>223</v>
      </c>
      <c r="D415" s="11">
        <v>0</v>
      </c>
      <c r="E415" s="11">
        <v>-1489.4</v>
      </c>
      <c r="F415" s="11">
        <v>-1489.4</v>
      </c>
      <c r="G415" s="11">
        <f t="shared" si="18"/>
        <v>100</v>
      </c>
    </row>
    <row r="416" spans="1:7" ht="26.45" customHeight="1" x14ac:dyDescent="0.2">
      <c r="A416" s="8" t="s">
        <v>218</v>
      </c>
      <c r="B416" s="9" t="s">
        <v>264</v>
      </c>
      <c r="C416" s="10" t="s">
        <v>145</v>
      </c>
      <c r="D416" s="11">
        <v>0</v>
      </c>
      <c r="E416" s="11">
        <v>-861.1</v>
      </c>
      <c r="F416" s="11">
        <v>-861.1</v>
      </c>
      <c r="G416" s="11">
        <f t="shared" si="18"/>
        <v>100</v>
      </c>
    </row>
    <row r="417" spans="1:7" ht="13.15" customHeight="1" x14ac:dyDescent="0.2">
      <c r="A417" s="21" t="s">
        <v>18</v>
      </c>
      <c r="B417" s="24"/>
      <c r="C417" s="24" t="s">
        <v>224</v>
      </c>
      <c r="D417" s="17">
        <f>D12+D20+D25+D33+D109+D122+D133+D148+D209+D229+D256+D267+D312+D322+D378+D380+D382+D102+D111</f>
        <v>5827168.7999999989</v>
      </c>
      <c r="E417" s="17">
        <f>E12+E20+E25+E33+E109+E122+E133+E148+E209+E229+E256+E267+E312+E322+E378+E380+E382+E102+E111</f>
        <v>7111956.9000000013</v>
      </c>
      <c r="F417" s="17">
        <f>F12+F20+F25+F33+F109+F122+F133+F148+F209+F229+F256+F267+F312+F322+F378+F380+F382+F102+F111+F128+F106</f>
        <v>6999287.3000000007</v>
      </c>
      <c r="G417" s="17">
        <f t="shared" si="18"/>
        <v>98.415772176572105</v>
      </c>
    </row>
    <row r="418" spans="1:7" x14ac:dyDescent="0.2">
      <c r="A418" s="45"/>
    </row>
    <row r="419" spans="1:7" x14ac:dyDescent="0.2">
      <c r="A419" s="45"/>
      <c r="F419" s="44"/>
    </row>
    <row r="420" spans="1:7" x14ac:dyDescent="0.2">
      <c r="A420" s="45"/>
    </row>
    <row r="421" spans="1:7" x14ac:dyDescent="0.2">
      <c r="A421" s="45"/>
    </row>
    <row r="422" spans="1:7" x14ac:dyDescent="0.2">
      <c r="A422" s="45"/>
    </row>
    <row r="423" spans="1:7" x14ac:dyDescent="0.2">
      <c r="A423" s="45"/>
    </row>
    <row r="424" spans="1:7" x14ac:dyDescent="0.2">
      <c r="A424" s="45"/>
    </row>
    <row r="425" spans="1:7" x14ac:dyDescent="0.2">
      <c r="A425" s="45"/>
    </row>
    <row r="426" spans="1:7" x14ac:dyDescent="0.2">
      <c r="A426" s="45"/>
    </row>
    <row r="427" spans="1:7" x14ac:dyDescent="0.2">
      <c r="A427" s="45"/>
    </row>
    <row r="428" spans="1:7" x14ac:dyDescent="0.2">
      <c r="A428" s="45"/>
    </row>
    <row r="429" spans="1:7" x14ac:dyDescent="0.2">
      <c r="A429" s="45"/>
    </row>
    <row r="430" spans="1:7" x14ac:dyDescent="0.2">
      <c r="A430" s="45"/>
    </row>
    <row r="431" spans="1:7" x14ac:dyDescent="0.2">
      <c r="A431" s="45"/>
    </row>
    <row r="432" spans="1:7" x14ac:dyDescent="0.2">
      <c r="A432" s="45"/>
    </row>
    <row r="433" spans="1:1" x14ac:dyDescent="0.2">
      <c r="A433" s="45"/>
    </row>
    <row r="434" spans="1:1" x14ac:dyDescent="0.2">
      <c r="A434" s="45"/>
    </row>
    <row r="435" spans="1:1" x14ac:dyDescent="0.2">
      <c r="A435" s="45"/>
    </row>
    <row r="436" spans="1:1" x14ac:dyDescent="0.2">
      <c r="A436" s="45"/>
    </row>
    <row r="437" spans="1:1" x14ac:dyDescent="0.2">
      <c r="A437" s="45"/>
    </row>
    <row r="438" spans="1:1" x14ac:dyDescent="0.2">
      <c r="A438" s="45"/>
    </row>
    <row r="439" spans="1:1" x14ac:dyDescent="0.2">
      <c r="A439" s="45"/>
    </row>
    <row r="440" spans="1:1" x14ac:dyDescent="0.2">
      <c r="A440" s="45"/>
    </row>
    <row r="441" spans="1:1" x14ac:dyDescent="0.2">
      <c r="A441" s="45"/>
    </row>
    <row r="442" spans="1:1" x14ac:dyDescent="0.2">
      <c r="A442" s="45"/>
    </row>
    <row r="443" spans="1:1" x14ac:dyDescent="0.2">
      <c r="A443" s="45"/>
    </row>
    <row r="444" spans="1:1" x14ac:dyDescent="0.2">
      <c r="A444" s="45"/>
    </row>
    <row r="445" spans="1:1" x14ac:dyDescent="0.2">
      <c r="A445" s="45"/>
    </row>
    <row r="446" spans="1:1" x14ac:dyDescent="0.2">
      <c r="A446" s="45"/>
    </row>
    <row r="447" spans="1:1" x14ac:dyDescent="0.2">
      <c r="A447" s="45"/>
    </row>
    <row r="448" spans="1:1" x14ac:dyDescent="0.2">
      <c r="A448" s="45"/>
    </row>
    <row r="449" spans="1:1" x14ac:dyDescent="0.2">
      <c r="A449" s="45"/>
    </row>
    <row r="450" spans="1:1" x14ac:dyDescent="0.2">
      <c r="A450" s="45"/>
    </row>
    <row r="451" spans="1:1" x14ac:dyDescent="0.2">
      <c r="A451" s="45"/>
    </row>
    <row r="452" spans="1:1" x14ac:dyDescent="0.2">
      <c r="A452" s="45"/>
    </row>
    <row r="453" spans="1:1" x14ac:dyDescent="0.2">
      <c r="A453" s="45"/>
    </row>
    <row r="454" spans="1:1" x14ac:dyDescent="0.2">
      <c r="A454" s="45"/>
    </row>
    <row r="455" spans="1:1" x14ac:dyDescent="0.2">
      <c r="A455" s="45"/>
    </row>
    <row r="456" spans="1:1" x14ac:dyDescent="0.2">
      <c r="A456" s="45"/>
    </row>
    <row r="457" spans="1:1" x14ac:dyDescent="0.2">
      <c r="A457" s="45"/>
    </row>
    <row r="458" spans="1:1" x14ac:dyDescent="0.2">
      <c r="A458" s="45"/>
    </row>
    <row r="459" spans="1:1" x14ac:dyDescent="0.2">
      <c r="A459" s="45"/>
    </row>
    <row r="460" spans="1:1" x14ac:dyDescent="0.2">
      <c r="A460" s="45"/>
    </row>
    <row r="461" spans="1:1" x14ac:dyDescent="0.2">
      <c r="A461" s="45"/>
    </row>
    <row r="462" spans="1:1" x14ac:dyDescent="0.2">
      <c r="A462" s="45"/>
    </row>
  </sheetData>
  <autoFilter ref="A10:P417"/>
  <mergeCells count="13">
    <mergeCell ref="E7:G7"/>
    <mergeCell ref="A8:B9"/>
    <mergeCell ref="C8:C10"/>
    <mergeCell ref="D8:G8"/>
    <mergeCell ref="D9:D10"/>
    <mergeCell ref="E9:E10"/>
    <mergeCell ref="F9:F10"/>
    <mergeCell ref="G9:G10"/>
    <mergeCell ref="A6:G6"/>
    <mergeCell ref="D1:G1"/>
    <mergeCell ref="D2:G2"/>
    <mergeCell ref="D3:G3"/>
    <mergeCell ref="D5:G5"/>
  </mergeCells>
  <pageMargins left="0.39370078740157483" right="0.19685039370078741" top="0.23622047244094491" bottom="0.19685039370078741" header="0.15748031496062992" footer="0.23622047244094491"/>
  <pageSetup paperSize="9" fitToHeight="10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Форма К-1</vt:lpstr>
      <vt:lpstr>'Форма К-1'!Заголовки_для_печати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2902</dc:creator>
  <cp:lastModifiedBy>300</cp:lastModifiedBy>
  <cp:lastPrinted>2024-03-26T05:18:56Z</cp:lastPrinted>
  <dcterms:created xsi:type="dcterms:W3CDTF">2018-04-25T11:47:13Z</dcterms:created>
  <dcterms:modified xsi:type="dcterms:W3CDTF">2024-05-29T06:35:17Z</dcterms:modified>
</cp:coreProperties>
</file>